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Gewichtung je KW" sheetId="1" r:id="rId1"/>
    <sheet name="Punktwolke" sheetId="2" r:id="rId2"/>
    <sheet name="Tabelle3" sheetId="3" r:id="rId3"/>
    <sheet name="Tabelle2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<sst xmlns="http://schemas.openxmlformats.org/spreadsheetml/2006/main" count="114" uniqueCount="34">
  <si>
    <t>Institut</t>
  </si>
  <si>
    <t>Datum</t>
  </si>
  <si>
    <t>CDU/CSU</t>
  </si>
  <si>
    <t>SPD</t>
  </si>
  <si>
    <t>FDP</t>
  </si>
  <si>
    <t>GRÜNE</t>
  </si>
  <si>
    <t>LINKE</t>
  </si>
  <si>
    <t>Sonstige</t>
  </si>
  <si>
    <t>Allensbach</t>
  </si>
  <si>
    <t>Emnid</t>
  </si>
  <si>
    <t>Forsa</t>
  </si>
  <si>
    <t>FGW Projektion</t>
  </si>
  <si>
    <t>GMS Projektion</t>
  </si>
  <si>
    <t>Infratest Dimap</t>
  </si>
  <si>
    <t>Befragte</t>
  </si>
  <si>
    <t>CDU/CSU gew</t>
  </si>
  <si>
    <t>SPD gew</t>
  </si>
  <si>
    <t>GRÜNE gew</t>
  </si>
  <si>
    <t>FDP gew</t>
  </si>
  <si>
    <t>LINKE gew</t>
  </si>
  <si>
    <t>Sonstige gew</t>
  </si>
  <si>
    <t>10.-16.8.</t>
  </si>
  <si>
    <t>3.-9.8.</t>
  </si>
  <si>
    <t>27.7.-2.8.</t>
  </si>
  <si>
    <t>20.-26.7.</t>
  </si>
  <si>
    <t>13.-19.7.</t>
  </si>
  <si>
    <t>6.-12.7.</t>
  </si>
  <si>
    <t>29.6-5.7.</t>
  </si>
  <si>
    <t>22.-28.6.</t>
  </si>
  <si>
    <t>15.-21.6.</t>
  </si>
  <si>
    <t>8.-14.6.</t>
  </si>
  <si>
    <t>1.-7.6.</t>
  </si>
  <si>
    <t>Grüne</t>
  </si>
  <si>
    <t>Linke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</si>
</sst>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17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Zusammengerechnete Umfrageergebnisse/Projektionen je KW (Veröffentlichungsdatum) Gewichtung nach Zahl der Befragten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25"/>
          <c:w val="0.873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Tabelle1!$R$41</c:f>
              <c:strCache>
                <c:ptCount val="1"/>
                <c:pt idx="0">
                  <c:v>CDU/CSU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Tabelle1!$Q$42:$Q$52</c:f>
              <c:strCache>
                <c:ptCount val="11"/>
                <c:pt idx="0">
                  <c:v>10.-16.8.</c:v>
                </c:pt>
                <c:pt idx="1">
                  <c:v>3.-9.8.</c:v>
                </c:pt>
                <c:pt idx="2">
                  <c:v>27.7.-2.8.</c:v>
                </c:pt>
                <c:pt idx="3">
                  <c:v>20.-26.7.</c:v>
                </c:pt>
                <c:pt idx="4">
                  <c:v>13.-19.7.</c:v>
                </c:pt>
                <c:pt idx="5">
                  <c:v>6.-12.7.</c:v>
                </c:pt>
                <c:pt idx="6">
                  <c:v>29.6-5.7.</c:v>
                </c:pt>
                <c:pt idx="7">
                  <c:v>22.-28.6.</c:v>
                </c:pt>
                <c:pt idx="8">
                  <c:v>15.-21.6.</c:v>
                </c:pt>
                <c:pt idx="9">
                  <c:v>8.-14.6.</c:v>
                </c:pt>
                <c:pt idx="10">
                  <c:v>1.-7.6.</c:v>
                </c:pt>
              </c:strCache>
            </c:strRef>
          </c:cat>
          <c:val>
            <c:numRef>
              <c:f>Tabelle1!$R$42:$R$52</c:f>
              <c:numCache>
                <c:ptCount val="11"/>
                <c:pt idx="0">
                  <c:v>0.36319444444444443</c:v>
                </c:pt>
                <c:pt idx="1">
                  <c:v>0.3582666666666667</c:v>
                </c:pt>
                <c:pt idx="2">
                  <c:v>0.3634920634920635</c:v>
                </c:pt>
                <c:pt idx="3">
                  <c:v>0.3610344827586207</c:v>
                </c:pt>
                <c:pt idx="4">
                  <c:v>0.36</c:v>
                </c:pt>
                <c:pt idx="5">
                  <c:v>0.3643859649122807</c:v>
                </c:pt>
                <c:pt idx="6">
                  <c:v>0.3544047619047619</c:v>
                </c:pt>
                <c:pt idx="7">
                  <c:v>0.35868421052631577</c:v>
                </c:pt>
                <c:pt idx="8">
                  <c:v>0.3532608695652174</c:v>
                </c:pt>
                <c:pt idx="9">
                  <c:v>0.3570212765957447</c:v>
                </c:pt>
                <c:pt idx="10">
                  <c:v>0.3443859649122807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Tabelle1!$S$41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Tabelle1!$Q$42:$Q$52</c:f>
              <c:strCache>
                <c:ptCount val="11"/>
                <c:pt idx="0">
                  <c:v>10.-16.8.</c:v>
                </c:pt>
                <c:pt idx="1">
                  <c:v>3.-9.8.</c:v>
                </c:pt>
                <c:pt idx="2">
                  <c:v>27.7.-2.8.</c:v>
                </c:pt>
                <c:pt idx="3">
                  <c:v>20.-26.7.</c:v>
                </c:pt>
                <c:pt idx="4">
                  <c:v>13.-19.7.</c:v>
                </c:pt>
                <c:pt idx="5">
                  <c:v>6.-12.7.</c:v>
                </c:pt>
                <c:pt idx="6">
                  <c:v>29.6-5.7.</c:v>
                </c:pt>
                <c:pt idx="7">
                  <c:v>22.-28.6.</c:v>
                </c:pt>
                <c:pt idx="8">
                  <c:v>15.-21.6.</c:v>
                </c:pt>
                <c:pt idx="9">
                  <c:v>8.-14.6.</c:v>
                </c:pt>
                <c:pt idx="10">
                  <c:v>1.-7.6.</c:v>
                </c:pt>
              </c:strCache>
            </c:strRef>
          </c:cat>
          <c:val>
            <c:numRef>
              <c:f>Tabelle1!$S$42:$S$52</c:f>
              <c:numCache>
                <c:ptCount val="11"/>
                <c:pt idx="0">
                  <c:v>0.22680555555555557</c:v>
                </c:pt>
                <c:pt idx="1">
                  <c:v>0.22</c:v>
                </c:pt>
                <c:pt idx="2">
                  <c:v>0.23603174603174604</c:v>
                </c:pt>
                <c:pt idx="3">
                  <c:v>0.23344827586206895</c:v>
                </c:pt>
                <c:pt idx="4">
                  <c:v>0.23114942528735632</c:v>
                </c:pt>
                <c:pt idx="5">
                  <c:v>0.2268421052631579</c:v>
                </c:pt>
                <c:pt idx="6">
                  <c:v>0.2307142857142857</c:v>
                </c:pt>
                <c:pt idx="7">
                  <c:v>0.23342105263157895</c:v>
                </c:pt>
                <c:pt idx="8">
                  <c:v>0.24206521739130435</c:v>
                </c:pt>
                <c:pt idx="9">
                  <c:v>0.2473404255319149</c:v>
                </c:pt>
                <c:pt idx="10">
                  <c:v>0.2512280701754386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Tabelle1!$U$41</c:f>
              <c:strCache>
                <c:ptCount val="1"/>
                <c:pt idx="0">
                  <c:v>FDP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Tabelle1!$Q$42:$Q$52</c:f>
              <c:strCache>
                <c:ptCount val="11"/>
                <c:pt idx="0">
                  <c:v>10.-16.8.</c:v>
                </c:pt>
                <c:pt idx="1">
                  <c:v>3.-9.8.</c:v>
                </c:pt>
                <c:pt idx="2">
                  <c:v>27.7.-2.8.</c:v>
                </c:pt>
                <c:pt idx="3">
                  <c:v>20.-26.7.</c:v>
                </c:pt>
                <c:pt idx="4">
                  <c:v>13.-19.7.</c:v>
                </c:pt>
                <c:pt idx="5">
                  <c:v>6.-12.7.</c:v>
                </c:pt>
                <c:pt idx="6">
                  <c:v>29.6-5.7.</c:v>
                </c:pt>
                <c:pt idx="7">
                  <c:v>22.-28.6.</c:v>
                </c:pt>
                <c:pt idx="8">
                  <c:v>15.-21.6.</c:v>
                </c:pt>
                <c:pt idx="9">
                  <c:v>8.-14.6.</c:v>
                </c:pt>
                <c:pt idx="10">
                  <c:v>1.-7.6.</c:v>
                </c:pt>
              </c:strCache>
            </c:strRef>
          </c:cat>
          <c:val>
            <c:numRef>
              <c:f>Tabelle1!$U$42:$U$52</c:f>
              <c:numCache>
                <c:ptCount val="11"/>
                <c:pt idx="0">
                  <c:v>0.13791666666666666</c:v>
                </c:pt>
                <c:pt idx="1">
                  <c:v>0.14706666666666668</c:v>
                </c:pt>
                <c:pt idx="2">
                  <c:v>0.14047619047619048</c:v>
                </c:pt>
                <c:pt idx="3">
                  <c:v>0.13896551724137934</c:v>
                </c:pt>
                <c:pt idx="4">
                  <c:v>0.13517241379310344</c:v>
                </c:pt>
                <c:pt idx="5">
                  <c:v>0.1443859649122807</c:v>
                </c:pt>
                <c:pt idx="6">
                  <c:v>0.14333333333333334</c:v>
                </c:pt>
                <c:pt idx="7">
                  <c:v>0.14460526315789474</c:v>
                </c:pt>
                <c:pt idx="8">
                  <c:v>0.14380434782608695</c:v>
                </c:pt>
                <c:pt idx="9">
                  <c:v>0.13861702127659575</c:v>
                </c:pt>
                <c:pt idx="10">
                  <c:v>0.1443859649122807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Tabelle1!$T$41</c:f>
              <c:strCache>
                <c:ptCount val="1"/>
                <c:pt idx="0">
                  <c:v>Grüne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Tabelle1!$Q$42:$Q$52</c:f>
              <c:strCache>
                <c:ptCount val="11"/>
                <c:pt idx="0">
                  <c:v>10.-16.8.</c:v>
                </c:pt>
                <c:pt idx="1">
                  <c:v>3.-9.8.</c:v>
                </c:pt>
                <c:pt idx="2">
                  <c:v>27.7.-2.8.</c:v>
                </c:pt>
                <c:pt idx="3">
                  <c:v>20.-26.7.</c:v>
                </c:pt>
                <c:pt idx="4">
                  <c:v>13.-19.7.</c:v>
                </c:pt>
                <c:pt idx="5">
                  <c:v>6.-12.7.</c:v>
                </c:pt>
                <c:pt idx="6">
                  <c:v>29.6-5.7.</c:v>
                </c:pt>
                <c:pt idx="7">
                  <c:v>22.-28.6.</c:v>
                </c:pt>
                <c:pt idx="8">
                  <c:v>15.-21.6.</c:v>
                </c:pt>
                <c:pt idx="9">
                  <c:v>8.-14.6.</c:v>
                </c:pt>
                <c:pt idx="10">
                  <c:v>1.-7.6.</c:v>
                </c:pt>
              </c:strCache>
            </c:strRef>
          </c:cat>
          <c:val>
            <c:numRef>
              <c:f>Tabelle1!$T$42:$T$52</c:f>
              <c:numCache>
                <c:ptCount val="11"/>
                <c:pt idx="0">
                  <c:v>0.12</c:v>
                </c:pt>
                <c:pt idx="1">
                  <c:v>0.12533333333333332</c:v>
                </c:pt>
                <c:pt idx="2">
                  <c:v>0.11714285714285715</c:v>
                </c:pt>
                <c:pt idx="3">
                  <c:v>0.11494252873563218</c:v>
                </c:pt>
                <c:pt idx="4">
                  <c:v>0.12229885057471264</c:v>
                </c:pt>
                <c:pt idx="5">
                  <c:v>0.1187719298245614</c:v>
                </c:pt>
                <c:pt idx="6">
                  <c:v>0.12035714285714286</c:v>
                </c:pt>
                <c:pt idx="7">
                  <c:v>0.11592105263157895</c:v>
                </c:pt>
                <c:pt idx="8">
                  <c:v>0.12054347826086957</c:v>
                </c:pt>
                <c:pt idx="9">
                  <c:v>0.1175531914893617</c:v>
                </c:pt>
                <c:pt idx="10">
                  <c:v>0.11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Tabelle1!$V$41</c:f>
              <c:strCache>
                <c:ptCount val="1"/>
                <c:pt idx="0">
                  <c:v>Linke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Tabelle1!$Q$42:$Q$52</c:f>
              <c:strCache>
                <c:ptCount val="11"/>
                <c:pt idx="0">
                  <c:v>10.-16.8.</c:v>
                </c:pt>
                <c:pt idx="1">
                  <c:v>3.-9.8.</c:v>
                </c:pt>
                <c:pt idx="2">
                  <c:v>27.7.-2.8.</c:v>
                </c:pt>
                <c:pt idx="3">
                  <c:v>20.-26.7.</c:v>
                </c:pt>
                <c:pt idx="4">
                  <c:v>13.-19.7.</c:v>
                </c:pt>
                <c:pt idx="5">
                  <c:v>6.-12.7.</c:v>
                </c:pt>
                <c:pt idx="6">
                  <c:v>29.6-5.7.</c:v>
                </c:pt>
                <c:pt idx="7">
                  <c:v>22.-28.6.</c:v>
                </c:pt>
                <c:pt idx="8">
                  <c:v>15.-21.6.</c:v>
                </c:pt>
                <c:pt idx="9">
                  <c:v>8.-14.6.</c:v>
                </c:pt>
                <c:pt idx="10">
                  <c:v>1.-7.6.</c:v>
                </c:pt>
              </c:strCache>
            </c:strRef>
          </c:cat>
          <c:val>
            <c:numRef>
              <c:f>Tabelle1!$V$42:$V$52</c:f>
              <c:numCache>
                <c:ptCount val="11"/>
                <c:pt idx="0">
                  <c:v>0.10722222222222222</c:v>
                </c:pt>
                <c:pt idx="1">
                  <c:v>0.1048</c:v>
                </c:pt>
                <c:pt idx="2">
                  <c:v>0.10047619047619048</c:v>
                </c:pt>
                <c:pt idx="3">
                  <c:v>0.10597701149425287</c:v>
                </c:pt>
                <c:pt idx="4">
                  <c:v>0.10367816091954023</c:v>
                </c:pt>
                <c:pt idx="5">
                  <c:v>0.1012280701754386</c:v>
                </c:pt>
                <c:pt idx="6">
                  <c:v>0.10535714285714286</c:v>
                </c:pt>
                <c:pt idx="7">
                  <c:v>0.10407894736842105</c:v>
                </c:pt>
                <c:pt idx="8">
                  <c:v>0.10163043478260869</c:v>
                </c:pt>
                <c:pt idx="9">
                  <c:v>0.09563829787234042</c:v>
                </c:pt>
                <c:pt idx="10">
                  <c:v>0.1056140350877193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Tabelle1!$W$41</c:f>
              <c:strCache>
                <c:ptCount val="1"/>
                <c:pt idx="0">
                  <c:v>Sonstige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Tabelle1!$Q$42:$Q$52</c:f>
              <c:strCache>
                <c:ptCount val="11"/>
                <c:pt idx="0">
                  <c:v>10.-16.8.</c:v>
                </c:pt>
                <c:pt idx="1">
                  <c:v>3.-9.8.</c:v>
                </c:pt>
                <c:pt idx="2">
                  <c:v>27.7.-2.8.</c:v>
                </c:pt>
                <c:pt idx="3">
                  <c:v>20.-26.7.</c:v>
                </c:pt>
                <c:pt idx="4">
                  <c:v>13.-19.7.</c:v>
                </c:pt>
                <c:pt idx="5">
                  <c:v>6.-12.7.</c:v>
                </c:pt>
                <c:pt idx="6">
                  <c:v>29.6-5.7.</c:v>
                </c:pt>
                <c:pt idx="7">
                  <c:v>22.-28.6.</c:v>
                </c:pt>
                <c:pt idx="8">
                  <c:v>15.-21.6.</c:v>
                </c:pt>
                <c:pt idx="9">
                  <c:v>8.-14.6.</c:v>
                </c:pt>
                <c:pt idx="10">
                  <c:v>1.-7.6.</c:v>
                </c:pt>
              </c:strCache>
            </c:strRef>
          </c:cat>
          <c:val>
            <c:numRef>
              <c:f>Tabelle1!$W$42:$W$52</c:f>
              <c:numCache>
                <c:ptCount val="11"/>
                <c:pt idx="0">
                  <c:v>0.04486111111111111</c:v>
                </c:pt>
                <c:pt idx="1">
                  <c:v>0.044533333333333334</c:v>
                </c:pt>
                <c:pt idx="2">
                  <c:v>0.04238095238095238</c:v>
                </c:pt>
                <c:pt idx="3">
                  <c:v>0.04563218390804598</c:v>
                </c:pt>
                <c:pt idx="4">
                  <c:v>0.04770114942528736</c:v>
                </c:pt>
                <c:pt idx="5">
                  <c:v>0.0443859649122807</c:v>
                </c:pt>
                <c:pt idx="6">
                  <c:v>0.04583333333333333</c:v>
                </c:pt>
                <c:pt idx="7">
                  <c:v>0.043289473684210523</c:v>
                </c:pt>
                <c:pt idx="8">
                  <c:v>0.03869565217391304</c:v>
                </c:pt>
                <c:pt idx="9">
                  <c:v>0.04382978723404255</c:v>
                </c:pt>
                <c:pt idx="10">
                  <c:v>0.0443859649122807</c:v>
                </c:pt>
              </c:numCache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25"/>
          <c:y val="0.123"/>
          <c:w val="0.10175"/>
          <c:h val="0.34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9"/>
          <c:w val="0.8935"/>
          <c:h val="0.9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Tabelle1!$T$2</c:f>
              <c:strCache>
                <c:ptCount val="1"/>
                <c:pt idx="0">
                  <c:v>CDU/CSU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numFmt formatCode="General" sourceLinked="1"/>
            </c:trendlineLbl>
          </c:trendline>
          <c:xVal>
            <c:strRef>
              <c:f>Tabelle1!$R$3:$R$39</c:f>
              <c:strCache>
                <c:ptCount val="37"/>
                <c:pt idx="0">
                  <c:v>39975</c:v>
                </c:pt>
                <c:pt idx="1">
                  <c:v>39990</c:v>
                </c:pt>
                <c:pt idx="2">
                  <c:v>39996</c:v>
                </c:pt>
                <c:pt idx="3">
                  <c:v>40011</c:v>
                </c:pt>
                <c:pt idx="4">
                  <c:v>40024</c:v>
                </c:pt>
                <c:pt idx="5">
                  <c:v>40031</c:v>
                </c:pt>
                <c:pt idx="6">
                  <c:v>40038</c:v>
                </c:pt>
                <c:pt idx="7">
                  <c:v>39982</c:v>
                </c:pt>
                <c:pt idx="8">
                  <c:v>40011</c:v>
                </c:pt>
                <c:pt idx="9">
                  <c:v>39967</c:v>
                </c:pt>
                <c:pt idx="10">
                  <c:v>39973</c:v>
                </c:pt>
                <c:pt idx="11">
                  <c:v>39981</c:v>
                </c:pt>
                <c:pt idx="12">
                  <c:v>39988</c:v>
                </c:pt>
                <c:pt idx="13">
                  <c:v>39995</c:v>
                </c:pt>
                <c:pt idx="14">
                  <c:v>40002</c:v>
                </c:pt>
                <c:pt idx="15">
                  <c:v>40009</c:v>
                </c:pt>
                <c:pt idx="16">
                  <c:v>40016</c:v>
                </c:pt>
                <c:pt idx="17">
                  <c:v>40023</c:v>
                </c:pt>
                <c:pt idx="18">
                  <c:v>40030</c:v>
                </c:pt>
                <c:pt idx="19">
                  <c:v>40037</c:v>
                </c:pt>
                <c:pt idx="20">
                  <c:v>39976</c:v>
                </c:pt>
                <c:pt idx="21">
                  <c:v>39997</c:v>
                </c:pt>
                <c:pt idx="22">
                  <c:v>40018</c:v>
                </c:pt>
                <c:pt idx="23">
                  <c:v>40032</c:v>
                </c:pt>
                <c:pt idx="24">
                  <c:v>39967</c:v>
                </c:pt>
                <c:pt idx="25">
                  <c:v>39974</c:v>
                </c:pt>
                <c:pt idx="26">
                  <c:v>39981</c:v>
                </c:pt>
                <c:pt idx="27">
                  <c:v>39987</c:v>
                </c:pt>
                <c:pt idx="28">
                  <c:v>39994</c:v>
                </c:pt>
                <c:pt idx="29">
                  <c:v>40003</c:v>
                </c:pt>
                <c:pt idx="30">
                  <c:v>40009</c:v>
                </c:pt>
                <c:pt idx="31">
                  <c:v>40016</c:v>
                </c:pt>
                <c:pt idx="32">
                  <c:v>40023</c:v>
                </c:pt>
                <c:pt idx="33">
                  <c:v>40030</c:v>
                </c:pt>
                <c:pt idx="34">
                  <c:v>40037</c:v>
                </c:pt>
                <c:pt idx="35">
                  <c:v>39980</c:v>
                </c:pt>
                <c:pt idx="36">
                  <c:v>40015</c:v>
                </c:pt>
              </c:strCache>
            </c:strRef>
          </c:xVal>
          <c:yVal>
            <c:numRef>
              <c:f>Tabelle1!$T$3:$T$39</c:f>
              <c:numCache>
                <c:ptCount val="37"/>
                <c:pt idx="0">
                  <c:v>0.36</c:v>
                </c:pt>
                <c:pt idx="1">
                  <c:v>0.35</c:v>
                </c:pt>
                <c:pt idx="2">
                  <c:v>0.35</c:v>
                </c:pt>
                <c:pt idx="3">
                  <c:v>0.36</c:v>
                </c:pt>
                <c:pt idx="4">
                  <c:v>0.36</c:v>
                </c:pt>
                <c:pt idx="5">
                  <c:v>0.35</c:v>
                </c:pt>
                <c:pt idx="6">
                  <c:v>0.37</c:v>
                </c:pt>
                <c:pt idx="7">
                  <c:v>0.36</c:v>
                </c:pt>
                <c:pt idx="8">
                  <c:v>0.36</c:v>
                </c:pt>
                <c:pt idx="9">
                  <c:v>0.35</c:v>
                </c:pt>
                <c:pt idx="10">
                  <c:v>0.36</c:v>
                </c:pt>
                <c:pt idx="11">
                  <c:v>0.35</c:v>
                </c:pt>
                <c:pt idx="12">
                  <c:v>0.36</c:v>
                </c:pt>
                <c:pt idx="13">
                  <c:v>0.36</c:v>
                </c:pt>
                <c:pt idx="14">
                  <c:v>0.37</c:v>
                </c:pt>
                <c:pt idx="15">
                  <c:v>0.36</c:v>
                </c:pt>
                <c:pt idx="16">
                  <c:v>0.36</c:v>
                </c:pt>
                <c:pt idx="17">
                  <c:v>0.38</c:v>
                </c:pt>
                <c:pt idx="18">
                  <c:v>0.37</c:v>
                </c:pt>
                <c:pt idx="19">
                  <c:v>0.38</c:v>
                </c:pt>
                <c:pt idx="20">
                  <c:v>0.37</c:v>
                </c:pt>
                <c:pt idx="21">
                  <c:v>0.36</c:v>
                </c:pt>
                <c:pt idx="22">
                  <c:v>0.36</c:v>
                </c:pt>
                <c:pt idx="23">
                  <c:v>0.36</c:v>
                </c:pt>
                <c:pt idx="24">
                  <c:v>0.34</c:v>
                </c:pt>
                <c:pt idx="25">
                  <c:v>0.35</c:v>
                </c:pt>
                <c:pt idx="26">
                  <c:v>0.35</c:v>
                </c:pt>
                <c:pt idx="27">
                  <c:v>0.36</c:v>
                </c:pt>
                <c:pt idx="28">
                  <c:v>0.35</c:v>
                </c:pt>
                <c:pt idx="29">
                  <c:v>0.36</c:v>
                </c:pt>
                <c:pt idx="30">
                  <c:v>0.36</c:v>
                </c:pt>
                <c:pt idx="31">
                  <c:v>0.36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0.36</c:v>
                </c:pt>
                <c:pt idx="36">
                  <c:v>0.365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Tabelle1!$U$2</c:f>
              <c:strCache>
                <c:ptCount val="1"/>
                <c:pt idx="0">
                  <c:v>SPD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strRef>
              <c:f>Tabelle1!$R$3:$R$39</c:f>
              <c:strCache>
                <c:ptCount val="37"/>
                <c:pt idx="0">
                  <c:v>39975</c:v>
                </c:pt>
                <c:pt idx="1">
                  <c:v>39990</c:v>
                </c:pt>
                <c:pt idx="2">
                  <c:v>39996</c:v>
                </c:pt>
                <c:pt idx="3">
                  <c:v>40011</c:v>
                </c:pt>
                <c:pt idx="4">
                  <c:v>40024</c:v>
                </c:pt>
                <c:pt idx="5">
                  <c:v>40031</c:v>
                </c:pt>
                <c:pt idx="6">
                  <c:v>40038</c:v>
                </c:pt>
                <c:pt idx="7">
                  <c:v>39982</c:v>
                </c:pt>
                <c:pt idx="8">
                  <c:v>40011</c:v>
                </c:pt>
                <c:pt idx="9">
                  <c:v>39967</c:v>
                </c:pt>
                <c:pt idx="10">
                  <c:v>39973</c:v>
                </c:pt>
                <c:pt idx="11">
                  <c:v>39981</c:v>
                </c:pt>
                <c:pt idx="12">
                  <c:v>39988</c:v>
                </c:pt>
                <c:pt idx="13">
                  <c:v>39995</c:v>
                </c:pt>
                <c:pt idx="14">
                  <c:v>40002</c:v>
                </c:pt>
                <c:pt idx="15">
                  <c:v>40009</c:v>
                </c:pt>
                <c:pt idx="16">
                  <c:v>40016</c:v>
                </c:pt>
                <c:pt idx="17">
                  <c:v>40023</c:v>
                </c:pt>
                <c:pt idx="18">
                  <c:v>40030</c:v>
                </c:pt>
                <c:pt idx="19">
                  <c:v>40037</c:v>
                </c:pt>
                <c:pt idx="20">
                  <c:v>39976</c:v>
                </c:pt>
                <c:pt idx="21">
                  <c:v>39997</c:v>
                </c:pt>
                <c:pt idx="22">
                  <c:v>40018</c:v>
                </c:pt>
                <c:pt idx="23">
                  <c:v>40032</c:v>
                </c:pt>
                <c:pt idx="24">
                  <c:v>39967</c:v>
                </c:pt>
                <c:pt idx="25">
                  <c:v>39974</c:v>
                </c:pt>
                <c:pt idx="26">
                  <c:v>39981</c:v>
                </c:pt>
                <c:pt idx="27">
                  <c:v>39987</c:v>
                </c:pt>
                <c:pt idx="28">
                  <c:v>39994</c:v>
                </c:pt>
                <c:pt idx="29">
                  <c:v>40003</c:v>
                </c:pt>
                <c:pt idx="30">
                  <c:v>40009</c:v>
                </c:pt>
                <c:pt idx="31">
                  <c:v>40016</c:v>
                </c:pt>
                <c:pt idx="32">
                  <c:v>40023</c:v>
                </c:pt>
                <c:pt idx="33">
                  <c:v>40030</c:v>
                </c:pt>
                <c:pt idx="34">
                  <c:v>40037</c:v>
                </c:pt>
                <c:pt idx="35">
                  <c:v>39980</c:v>
                </c:pt>
                <c:pt idx="36">
                  <c:v>40015</c:v>
                </c:pt>
              </c:strCache>
            </c:strRef>
          </c:xVal>
          <c:yVal>
            <c:numRef>
              <c:f>Tabelle1!$U$3:$U$39</c:f>
              <c:numCache>
                <c:ptCount val="37"/>
                <c:pt idx="0">
                  <c:v>0.25</c:v>
                </c:pt>
                <c:pt idx="1">
                  <c:v>0.24</c:v>
                </c:pt>
                <c:pt idx="2">
                  <c:v>0.23</c:v>
                </c:pt>
                <c:pt idx="3">
                  <c:v>0.23</c:v>
                </c:pt>
                <c:pt idx="4">
                  <c:v>0.24</c:v>
                </c:pt>
                <c:pt idx="5">
                  <c:v>0.23</c:v>
                </c:pt>
                <c:pt idx="6">
                  <c:v>0.22</c:v>
                </c:pt>
                <c:pt idx="7">
                  <c:v>0.25</c:v>
                </c:pt>
                <c:pt idx="8">
                  <c:v>0.24</c:v>
                </c:pt>
                <c:pt idx="9">
                  <c:v>0.24</c:v>
                </c:pt>
                <c:pt idx="10">
                  <c:v>0.24</c:v>
                </c:pt>
                <c:pt idx="11">
                  <c:v>0.21</c:v>
                </c:pt>
                <c:pt idx="12">
                  <c:v>0.22</c:v>
                </c:pt>
                <c:pt idx="13">
                  <c:v>0.21</c:v>
                </c:pt>
                <c:pt idx="14">
                  <c:v>0.21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</c:v>
                </c:pt>
                <c:pt idx="19">
                  <c:v>0.21</c:v>
                </c:pt>
                <c:pt idx="20">
                  <c:v>0.25</c:v>
                </c:pt>
                <c:pt idx="21">
                  <c:v>0.25</c:v>
                </c:pt>
                <c:pt idx="22">
                  <c:v>0.24</c:v>
                </c:pt>
                <c:pt idx="23">
                  <c:v>0.23</c:v>
                </c:pt>
                <c:pt idx="24">
                  <c:v>0.26</c:v>
                </c:pt>
                <c:pt idx="25">
                  <c:v>0.25</c:v>
                </c:pt>
                <c:pt idx="26">
                  <c:v>0.26</c:v>
                </c:pt>
                <c:pt idx="27">
                  <c:v>0.24</c:v>
                </c:pt>
                <c:pt idx="28">
                  <c:v>0.24</c:v>
                </c:pt>
                <c:pt idx="29">
                  <c:v>0.24</c:v>
                </c:pt>
                <c:pt idx="30">
                  <c:v>0.23</c:v>
                </c:pt>
                <c:pt idx="31">
                  <c:v>0.23</c:v>
                </c:pt>
                <c:pt idx="32">
                  <c:v>0.24</c:v>
                </c:pt>
                <c:pt idx="33">
                  <c:v>0.23</c:v>
                </c:pt>
                <c:pt idx="34">
                  <c:v>0.24</c:v>
                </c:pt>
                <c:pt idx="35">
                  <c:v>0.245</c:v>
                </c:pt>
                <c:pt idx="36">
                  <c:v>0.24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Tabelle1!$W$2</c:f>
              <c:strCache>
                <c:ptCount val="1"/>
                <c:pt idx="0">
                  <c:v>FDP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xVal>
            <c:strRef>
              <c:f>Tabelle1!$R$3:$R$39</c:f>
              <c:strCache>
                <c:ptCount val="37"/>
                <c:pt idx="0">
                  <c:v>39975</c:v>
                </c:pt>
                <c:pt idx="1">
                  <c:v>39990</c:v>
                </c:pt>
                <c:pt idx="2">
                  <c:v>39996</c:v>
                </c:pt>
                <c:pt idx="3">
                  <c:v>40011</c:v>
                </c:pt>
                <c:pt idx="4">
                  <c:v>40024</c:v>
                </c:pt>
                <c:pt idx="5">
                  <c:v>40031</c:v>
                </c:pt>
                <c:pt idx="6">
                  <c:v>40038</c:v>
                </c:pt>
                <c:pt idx="7">
                  <c:v>39982</c:v>
                </c:pt>
                <c:pt idx="8">
                  <c:v>40011</c:v>
                </c:pt>
                <c:pt idx="9">
                  <c:v>39967</c:v>
                </c:pt>
                <c:pt idx="10">
                  <c:v>39973</c:v>
                </c:pt>
                <c:pt idx="11">
                  <c:v>39981</c:v>
                </c:pt>
                <c:pt idx="12">
                  <c:v>39988</c:v>
                </c:pt>
                <c:pt idx="13">
                  <c:v>39995</c:v>
                </c:pt>
                <c:pt idx="14">
                  <c:v>40002</c:v>
                </c:pt>
                <c:pt idx="15">
                  <c:v>40009</c:v>
                </c:pt>
                <c:pt idx="16">
                  <c:v>40016</c:v>
                </c:pt>
                <c:pt idx="17">
                  <c:v>40023</c:v>
                </c:pt>
                <c:pt idx="18">
                  <c:v>40030</c:v>
                </c:pt>
                <c:pt idx="19">
                  <c:v>40037</c:v>
                </c:pt>
                <c:pt idx="20">
                  <c:v>39976</c:v>
                </c:pt>
                <c:pt idx="21">
                  <c:v>39997</c:v>
                </c:pt>
                <c:pt idx="22">
                  <c:v>40018</c:v>
                </c:pt>
                <c:pt idx="23">
                  <c:v>40032</c:v>
                </c:pt>
                <c:pt idx="24">
                  <c:v>39967</c:v>
                </c:pt>
                <c:pt idx="25">
                  <c:v>39974</c:v>
                </c:pt>
                <c:pt idx="26">
                  <c:v>39981</c:v>
                </c:pt>
                <c:pt idx="27">
                  <c:v>39987</c:v>
                </c:pt>
                <c:pt idx="28">
                  <c:v>39994</c:v>
                </c:pt>
                <c:pt idx="29">
                  <c:v>40003</c:v>
                </c:pt>
                <c:pt idx="30">
                  <c:v>40009</c:v>
                </c:pt>
                <c:pt idx="31">
                  <c:v>40016</c:v>
                </c:pt>
                <c:pt idx="32">
                  <c:v>40023</c:v>
                </c:pt>
                <c:pt idx="33">
                  <c:v>40030</c:v>
                </c:pt>
                <c:pt idx="34">
                  <c:v>40037</c:v>
                </c:pt>
                <c:pt idx="35">
                  <c:v>39980</c:v>
                </c:pt>
                <c:pt idx="36">
                  <c:v>40015</c:v>
                </c:pt>
              </c:strCache>
            </c:strRef>
          </c:xVal>
          <c:yVal>
            <c:numRef>
              <c:f>Tabelle1!$W$3:$W$39</c:f>
              <c:numCache>
                <c:ptCount val="37"/>
                <c:pt idx="0">
                  <c:v>0.14</c:v>
                </c:pt>
                <c:pt idx="1">
                  <c:v>0.15</c:v>
                </c:pt>
                <c:pt idx="2">
                  <c:v>0.15</c:v>
                </c:pt>
                <c:pt idx="3">
                  <c:v>0.14</c:v>
                </c:pt>
                <c:pt idx="4">
                  <c:v>0.14</c:v>
                </c:pt>
                <c:pt idx="5">
                  <c:v>0.16</c:v>
                </c:pt>
                <c:pt idx="6">
                  <c:v>0.15</c:v>
                </c:pt>
                <c:pt idx="7">
                  <c:v>0.14</c:v>
                </c:pt>
                <c:pt idx="8">
                  <c:v>0.14</c:v>
                </c:pt>
                <c:pt idx="9">
                  <c:v>0.15</c:v>
                </c:pt>
                <c:pt idx="10">
                  <c:v>0.14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0.14</c:v>
                </c:pt>
                <c:pt idx="16">
                  <c:v>0.14</c:v>
                </c:pt>
                <c:pt idx="17">
                  <c:v>0.13</c:v>
                </c:pt>
                <c:pt idx="18">
                  <c:v>0.14</c:v>
                </c:pt>
                <c:pt idx="19">
                  <c:v>0.13</c:v>
                </c:pt>
                <c:pt idx="20">
                  <c:v>0.13</c:v>
                </c:pt>
                <c:pt idx="21">
                  <c:v>0.13</c:v>
                </c:pt>
                <c:pt idx="22">
                  <c:v>0.14</c:v>
                </c:pt>
                <c:pt idx="23">
                  <c:v>0.14</c:v>
                </c:pt>
                <c:pt idx="24">
                  <c:v>0.14</c:v>
                </c:pt>
                <c:pt idx="25">
                  <c:v>0.14</c:v>
                </c:pt>
                <c:pt idx="26">
                  <c:v>0.14</c:v>
                </c:pt>
                <c:pt idx="27">
                  <c:v>0.14</c:v>
                </c:pt>
                <c:pt idx="28">
                  <c:v>0.14</c:v>
                </c:pt>
                <c:pt idx="29">
                  <c:v>0.14</c:v>
                </c:pt>
                <c:pt idx="30">
                  <c:v>0.13</c:v>
                </c:pt>
                <c:pt idx="31">
                  <c:v>0.14</c:v>
                </c:pt>
                <c:pt idx="32">
                  <c:v>0.15</c:v>
                </c:pt>
                <c:pt idx="33">
                  <c:v>0.15</c:v>
                </c:pt>
                <c:pt idx="34">
                  <c:v>0.14</c:v>
                </c:pt>
                <c:pt idx="35">
                  <c:v>0.145</c:v>
                </c:pt>
                <c:pt idx="36">
                  <c:v>0.135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Tabelle1!$V$2</c:f>
              <c:strCache>
                <c:ptCount val="1"/>
                <c:pt idx="0">
                  <c:v>GRÜNE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poly"/>
            <c:order val="2"/>
            <c:dispEq val="0"/>
            <c:dispRSqr val="0"/>
          </c:trendline>
          <c:xVal>
            <c:strRef>
              <c:f>Tabelle1!$R$3:$R$39</c:f>
              <c:strCache>
                <c:ptCount val="37"/>
                <c:pt idx="0">
                  <c:v>39975</c:v>
                </c:pt>
                <c:pt idx="1">
                  <c:v>39990</c:v>
                </c:pt>
                <c:pt idx="2">
                  <c:v>39996</c:v>
                </c:pt>
                <c:pt idx="3">
                  <c:v>40011</c:v>
                </c:pt>
                <c:pt idx="4">
                  <c:v>40024</c:v>
                </c:pt>
                <c:pt idx="5">
                  <c:v>40031</c:v>
                </c:pt>
                <c:pt idx="6">
                  <c:v>40038</c:v>
                </c:pt>
                <c:pt idx="7">
                  <c:v>39982</c:v>
                </c:pt>
                <c:pt idx="8">
                  <c:v>40011</c:v>
                </c:pt>
                <c:pt idx="9">
                  <c:v>39967</c:v>
                </c:pt>
                <c:pt idx="10">
                  <c:v>39973</c:v>
                </c:pt>
                <c:pt idx="11">
                  <c:v>39981</c:v>
                </c:pt>
                <c:pt idx="12">
                  <c:v>39988</c:v>
                </c:pt>
                <c:pt idx="13">
                  <c:v>39995</c:v>
                </c:pt>
                <c:pt idx="14">
                  <c:v>40002</c:v>
                </c:pt>
                <c:pt idx="15">
                  <c:v>40009</c:v>
                </c:pt>
                <c:pt idx="16">
                  <c:v>40016</c:v>
                </c:pt>
                <c:pt idx="17">
                  <c:v>40023</c:v>
                </c:pt>
                <c:pt idx="18">
                  <c:v>40030</c:v>
                </c:pt>
                <c:pt idx="19">
                  <c:v>40037</c:v>
                </c:pt>
                <c:pt idx="20">
                  <c:v>39976</c:v>
                </c:pt>
                <c:pt idx="21">
                  <c:v>39997</c:v>
                </c:pt>
                <c:pt idx="22">
                  <c:v>40018</c:v>
                </c:pt>
                <c:pt idx="23">
                  <c:v>40032</c:v>
                </c:pt>
                <c:pt idx="24">
                  <c:v>39967</c:v>
                </c:pt>
                <c:pt idx="25">
                  <c:v>39974</c:v>
                </c:pt>
                <c:pt idx="26">
                  <c:v>39981</c:v>
                </c:pt>
                <c:pt idx="27">
                  <c:v>39987</c:v>
                </c:pt>
                <c:pt idx="28">
                  <c:v>39994</c:v>
                </c:pt>
                <c:pt idx="29">
                  <c:v>40003</c:v>
                </c:pt>
                <c:pt idx="30">
                  <c:v>40009</c:v>
                </c:pt>
                <c:pt idx="31">
                  <c:v>40016</c:v>
                </c:pt>
                <c:pt idx="32">
                  <c:v>40023</c:v>
                </c:pt>
                <c:pt idx="33">
                  <c:v>40030</c:v>
                </c:pt>
                <c:pt idx="34">
                  <c:v>40037</c:v>
                </c:pt>
                <c:pt idx="35">
                  <c:v>39980</c:v>
                </c:pt>
                <c:pt idx="36">
                  <c:v>40015</c:v>
                </c:pt>
              </c:strCache>
            </c:strRef>
          </c:xVal>
          <c:yVal>
            <c:numRef>
              <c:f>Tabelle1!$V$3:$V$39</c:f>
              <c:numCache>
                <c:ptCount val="37"/>
                <c:pt idx="0">
                  <c:v>0.13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0.12</c:v>
                </c:pt>
                <c:pt idx="7">
                  <c:v>0.11</c:v>
                </c:pt>
                <c:pt idx="8">
                  <c:v>0.13</c:v>
                </c:pt>
                <c:pt idx="9">
                  <c:v>0.11</c:v>
                </c:pt>
                <c:pt idx="10">
                  <c:v>0.11</c:v>
                </c:pt>
                <c:pt idx="11">
                  <c:v>0.13</c:v>
                </c:pt>
                <c:pt idx="12">
                  <c:v>0.12</c:v>
                </c:pt>
                <c:pt idx="13">
                  <c:v>0.12</c:v>
                </c:pt>
                <c:pt idx="14">
                  <c:v>0.13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0.13</c:v>
                </c:pt>
                <c:pt idx="19">
                  <c:v>0.12</c:v>
                </c:pt>
                <c:pt idx="20">
                  <c:v>0.11</c:v>
                </c:pt>
                <c:pt idx="21">
                  <c:v>0.11</c:v>
                </c:pt>
                <c:pt idx="22">
                  <c:v>0.11</c:v>
                </c:pt>
                <c:pt idx="23">
                  <c:v>0.12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0.11</c:v>
                </c:pt>
                <c:pt idx="28">
                  <c:v>0.12</c:v>
                </c:pt>
                <c:pt idx="29">
                  <c:v>0.11</c:v>
                </c:pt>
                <c:pt idx="30">
                  <c:v>0.12</c:v>
                </c:pt>
                <c:pt idx="31">
                  <c:v>0.11</c:v>
                </c:pt>
                <c:pt idx="32">
                  <c:v>0.11</c:v>
                </c:pt>
                <c:pt idx="33">
                  <c:v>0.12</c:v>
                </c:pt>
                <c:pt idx="34">
                  <c:v>0.12</c:v>
                </c:pt>
                <c:pt idx="35">
                  <c:v>0.115</c:v>
                </c:pt>
                <c:pt idx="36">
                  <c:v>0.12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Tabelle1!$X$2</c:f>
              <c:strCache>
                <c:ptCount val="1"/>
                <c:pt idx="0">
                  <c:v>LINKE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trendline>
            <c:spPr>
              <a:ln w="25400">
                <a:solidFill>
                  <a:srgbClr val="FF99CC"/>
                </a:solidFill>
              </a:ln>
            </c:spPr>
            <c:trendlineType val="poly"/>
            <c:order val="2"/>
            <c:dispEq val="0"/>
            <c:dispRSqr val="0"/>
          </c:trendline>
          <c:xVal>
            <c:strRef>
              <c:f>Tabelle1!$R$3:$R$39</c:f>
              <c:strCache>
                <c:ptCount val="37"/>
                <c:pt idx="0">
                  <c:v>39975</c:v>
                </c:pt>
                <c:pt idx="1">
                  <c:v>39990</c:v>
                </c:pt>
                <c:pt idx="2">
                  <c:v>39996</c:v>
                </c:pt>
                <c:pt idx="3">
                  <c:v>40011</c:v>
                </c:pt>
                <c:pt idx="4">
                  <c:v>40024</c:v>
                </c:pt>
                <c:pt idx="5">
                  <c:v>40031</c:v>
                </c:pt>
                <c:pt idx="6">
                  <c:v>40038</c:v>
                </c:pt>
                <c:pt idx="7">
                  <c:v>39982</c:v>
                </c:pt>
                <c:pt idx="8">
                  <c:v>40011</c:v>
                </c:pt>
                <c:pt idx="9">
                  <c:v>39967</c:v>
                </c:pt>
                <c:pt idx="10">
                  <c:v>39973</c:v>
                </c:pt>
                <c:pt idx="11">
                  <c:v>39981</c:v>
                </c:pt>
                <c:pt idx="12">
                  <c:v>39988</c:v>
                </c:pt>
                <c:pt idx="13">
                  <c:v>39995</c:v>
                </c:pt>
                <c:pt idx="14">
                  <c:v>40002</c:v>
                </c:pt>
                <c:pt idx="15">
                  <c:v>40009</c:v>
                </c:pt>
                <c:pt idx="16">
                  <c:v>40016</c:v>
                </c:pt>
                <c:pt idx="17">
                  <c:v>40023</c:v>
                </c:pt>
                <c:pt idx="18">
                  <c:v>40030</c:v>
                </c:pt>
                <c:pt idx="19">
                  <c:v>40037</c:v>
                </c:pt>
                <c:pt idx="20">
                  <c:v>39976</c:v>
                </c:pt>
                <c:pt idx="21">
                  <c:v>39997</c:v>
                </c:pt>
                <c:pt idx="22">
                  <c:v>40018</c:v>
                </c:pt>
                <c:pt idx="23">
                  <c:v>40032</c:v>
                </c:pt>
                <c:pt idx="24">
                  <c:v>39967</c:v>
                </c:pt>
                <c:pt idx="25">
                  <c:v>39974</c:v>
                </c:pt>
                <c:pt idx="26">
                  <c:v>39981</c:v>
                </c:pt>
                <c:pt idx="27">
                  <c:v>39987</c:v>
                </c:pt>
                <c:pt idx="28">
                  <c:v>39994</c:v>
                </c:pt>
                <c:pt idx="29">
                  <c:v>40003</c:v>
                </c:pt>
                <c:pt idx="30">
                  <c:v>40009</c:v>
                </c:pt>
                <c:pt idx="31">
                  <c:v>40016</c:v>
                </c:pt>
                <c:pt idx="32">
                  <c:v>40023</c:v>
                </c:pt>
                <c:pt idx="33">
                  <c:v>40030</c:v>
                </c:pt>
                <c:pt idx="34">
                  <c:v>40037</c:v>
                </c:pt>
                <c:pt idx="35">
                  <c:v>39980</c:v>
                </c:pt>
                <c:pt idx="36">
                  <c:v>40015</c:v>
                </c:pt>
              </c:strCache>
            </c:strRef>
          </c:xVal>
          <c:yVal>
            <c:numRef>
              <c:f>Tabelle1!$X$3:$X$39</c:f>
              <c:numCache>
                <c:ptCount val="37"/>
                <c:pt idx="0">
                  <c:v>0.09</c:v>
                </c:pt>
                <c:pt idx="1">
                  <c:v>0.09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0.09</c:v>
                </c:pt>
                <c:pt idx="7">
                  <c:v>0.1</c:v>
                </c:pt>
                <c:pt idx="8">
                  <c:v>0.09</c:v>
                </c:pt>
                <c:pt idx="9">
                  <c:v>0.1</c:v>
                </c:pt>
                <c:pt idx="10">
                  <c:v>0.1</c:v>
                </c:pt>
                <c:pt idx="11">
                  <c:v>0.11</c:v>
                </c:pt>
                <c:pt idx="12">
                  <c:v>0.1</c:v>
                </c:pt>
                <c:pt idx="13">
                  <c:v>0.11</c:v>
                </c:pt>
                <c:pt idx="14">
                  <c:v>0.09</c:v>
                </c:pt>
                <c:pt idx="15">
                  <c:v>0.1</c:v>
                </c:pt>
                <c:pt idx="16">
                  <c:v>0.1</c:v>
                </c:pt>
                <c:pt idx="17">
                  <c:v>0.09</c:v>
                </c:pt>
                <c:pt idx="18">
                  <c:v>0.11</c:v>
                </c:pt>
                <c:pt idx="19">
                  <c:v>0.11</c:v>
                </c:pt>
                <c:pt idx="20">
                  <c:v>0.08</c:v>
                </c:pt>
                <c:pt idx="21">
                  <c:v>0.09</c:v>
                </c:pt>
                <c:pt idx="22">
                  <c:v>0.09</c:v>
                </c:pt>
                <c:pt idx="23">
                  <c:v>0.09</c:v>
                </c:pt>
                <c:pt idx="24">
                  <c:v>0.11</c:v>
                </c:pt>
                <c:pt idx="25">
                  <c:v>0.1</c:v>
                </c:pt>
                <c:pt idx="26">
                  <c:v>0.1</c:v>
                </c:pt>
                <c:pt idx="27">
                  <c:v>0.11</c:v>
                </c:pt>
                <c:pt idx="28">
                  <c:v>0.11</c:v>
                </c:pt>
                <c:pt idx="29">
                  <c:v>0.11</c:v>
                </c:pt>
                <c:pt idx="30">
                  <c:v>0.11</c:v>
                </c:pt>
                <c:pt idx="31">
                  <c:v>0.12</c:v>
                </c:pt>
                <c:pt idx="32">
                  <c:v>0.11</c:v>
                </c:pt>
                <c:pt idx="33">
                  <c:v>0.11</c:v>
                </c:pt>
                <c:pt idx="34">
                  <c:v>0.11</c:v>
                </c:pt>
                <c:pt idx="35">
                  <c:v>0.095</c:v>
                </c:pt>
                <c:pt idx="36">
                  <c:v>0.1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Tabelle1!$Y$2</c:f>
              <c:strCache>
                <c:ptCount val="1"/>
                <c:pt idx="0">
                  <c:v>Sonstige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trendline>
            <c:spPr>
              <a:ln w="25400">
                <a:solidFill>
                  <a:srgbClr val="969696"/>
                </a:solidFill>
              </a:ln>
            </c:spPr>
            <c:trendlineType val="poly"/>
            <c:order val="2"/>
            <c:dispEq val="0"/>
            <c:dispRSqr val="0"/>
          </c:trendline>
          <c:xVal>
            <c:strRef>
              <c:f>Tabelle1!$R$3:$R$39</c:f>
              <c:strCache>
                <c:ptCount val="37"/>
                <c:pt idx="0">
                  <c:v>39975</c:v>
                </c:pt>
                <c:pt idx="1">
                  <c:v>39990</c:v>
                </c:pt>
                <c:pt idx="2">
                  <c:v>39996</c:v>
                </c:pt>
                <c:pt idx="3">
                  <c:v>40011</c:v>
                </c:pt>
                <c:pt idx="4">
                  <c:v>40024</c:v>
                </c:pt>
                <c:pt idx="5">
                  <c:v>40031</c:v>
                </c:pt>
                <c:pt idx="6">
                  <c:v>40038</c:v>
                </c:pt>
                <c:pt idx="7">
                  <c:v>39982</c:v>
                </c:pt>
                <c:pt idx="8">
                  <c:v>40011</c:v>
                </c:pt>
                <c:pt idx="9">
                  <c:v>39967</c:v>
                </c:pt>
                <c:pt idx="10">
                  <c:v>39973</c:v>
                </c:pt>
                <c:pt idx="11">
                  <c:v>39981</c:v>
                </c:pt>
                <c:pt idx="12">
                  <c:v>39988</c:v>
                </c:pt>
                <c:pt idx="13">
                  <c:v>39995</c:v>
                </c:pt>
                <c:pt idx="14">
                  <c:v>40002</c:v>
                </c:pt>
                <c:pt idx="15">
                  <c:v>40009</c:v>
                </c:pt>
                <c:pt idx="16">
                  <c:v>40016</c:v>
                </c:pt>
                <c:pt idx="17">
                  <c:v>40023</c:v>
                </c:pt>
                <c:pt idx="18">
                  <c:v>40030</c:v>
                </c:pt>
                <c:pt idx="19">
                  <c:v>40037</c:v>
                </c:pt>
                <c:pt idx="20">
                  <c:v>39976</c:v>
                </c:pt>
                <c:pt idx="21">
                  <c:v>39997</c:v>
                </c:pt>
                <c:pt idx="22">
                  <c:v>40018</c:v>
                </c:pt>
                <c:pt idx="23">
                  <c:v>40032</c:v>
                </c:pt>
                <c:pt idx="24">
                  <c:v>39967</c:v>
                </c:pt>
                <c:pt idx="25">
                  <c:v>39974</c:v>
                </c:pt>
                <c:pt idx="26">
                  <c:v>39981</c:v>
                </c:pt>
                <c:pt idx="27">
                  <c:v>39987</c:v>
                </c:pt>
                <c:pt idx="28">
                  <c:v>39994</c:v>
                </c:pt>
                <c:pt idx="29">
                  <c:v>40003</c:v>
                </c:pt>
                <c:pt idx="30">
                  <c:v>40009</c:v>
                </c:pt>
                <c:pt idx="31">
                  <c:v>40016</c:v>
                </c:pt>
                <c:pt idx="32">
                  <c:v>40023</c:v>
                </c:pt>
                <c:pt idx="33">
                  <c:v>40030</c:v>
                </c:pt>
                <c:pt idx="34">
                  <c:v>40037</c:v>
                </c:pt>
                <c:pt idx="35">
                  <c:v>39980</c:v>
                </c:pt>
                <c:pt idx="36">
                  <c:v>40015</c:v>
                </c:pt>
              </c:strCache>
            </c:strRef>
          </c:xVal>
          <c:yVal>
            <c:numRef>
              <c:f>Tabelle1!$Y$3:$Y$39</c:f>
              <c:numCache>
                <c:ptCount val="37"/>
                <c:pt idx="0">
                  <c:v>0.03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0.05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0.04</c:v>
                </c:pt>
                <c:pt idx="25">
                  <c:v>0.04</c:v>
                </c:pt>
                <c:pt idx="26">
                  <c:v>0.03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0.05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</c:numCache>
            </c:numRef>
          </c:yVal>
          <c:smooth val="0"/>
        </c:ser>
        <c:axId val="23439102"/>
        <c:axId val="9625327"/>
      </c:scatterChart>
      <c:valAx>
        <c:axId val="23439102"/>
        <c:scaling>
          <c:orientation val="minMax"/>
          <c:max val="40040"/>
          <c:min val="3996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25327"/>
        <c:crosses val="autoZero"/>
        <c:crossBetween val="midCat"/>
        <c:dispUnits/>
        <c:majorUnit val="7"/>
      </c:valAx>
      <c:valAx>
        <c:axId val="9625327"/>
        <c:scaling>
          <c:orientation val="minMax"/>
          <c:max val="0.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crossAx val="23439102"/>
        <c:crosses val="autoZero"/>
        <c:crossBetween val="midCat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0285"/>
          <c:w val="0.10675"/>
          <c:h val="0.4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Chart 1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O1">
      <pane xSplit="2790" topLeftCell="N15" activePane="topRight" state="split"/>
      <selection pane="topLeft" activeCell="A1" sqref="A1"/>
      <selection pane="topRight" activeCell="X41" sqref="X41"/>
    </sheetView>
  </sheetViews>
  <sheetFormatPr defaultColWidth="11.421875" defaultRowHeight="12.75"/>
  <cols>
    <col min="9" max="9" width="11.421875" style="4" customWidth="1"/>
  </cols>
  <sheetData>
    <row r="2" spans="1:25" s="5" customFormat="1" ht="12.75">
      <c r="A2" s="5" t="s">
        <v>1</v>
      </c>
      <c r="B2" s="5" t="s">
        <v>0</v>
      </c>
      <c r="C2" s="5" t="s">
        <v>2</v>
      </c>
      <c r="D2" s="5" t="s">
        <v>3</v>
      </c>
      <c r="E2" s="5" t="s">
        <v>5</v>
      </c>
      <c r="F2" s="5" t="s">
        <v>4</v>
      </c>
      <c r="G2" s="5" t="s">
        <v>6</v>
      </c>
      <c r="H2" s="5" t="s">
        <v>7</v>
      </c>
      <c r="I2" s="6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R2" s="5" t="s">
        <v>1</v>
      </c>
      <c r="S2" s="5" t="s">
        <v>0</v>
      </c>
      <c r="T2" s="5" t="s">
        <v>2</v>
      </c>
      <c r="U2" s="5" t="s">
        <v>3</v>
      </c>
      <c r="V2" s="5" t="s">
        <v>5</v>
      </c>
      <c r="W2" s="5" t="s">
        <v>4</v>
      </c>
      <c r="X2" s="5" t="s">
        <v>6</v>
      </c>
      <c r="Y2" s="5" t="s">
        <v>7</v>
      </c>
    </row>
    <row r="3" spans="1:25" ht="12.75">
      <c r="A3" s="1">
        <v>40038</v>
      </c>
      <c r="B3" t="s">
        <v>13</v>
      </c>
      <c r="C3" s="3">
        <v>0.37</v>
      </c>
      <c r="D3" s="3">
        <v>0.22</v>
      </c>
      <c r="E3" s="3">
        <v>0.12</v>
      </c>
      <c r="F3" s="3">
        <v>0.15</v>
      </c>
      <c r="G3" s="3">
        <v>0.09</v>
      </c>
      <c r="H3" s="3">
        <v>0.05</v>
      </c>
      <c r="I3" s="4">
        <v>1000</v>
      </c>
      <c r="J3" s="7">
        <f aca="true" t="shared" si="0" ref="J3:J39">$I3*C3</f>
        <v>370</v>
      </c>
      <c r="K3" s="7">
        <f>$I3*D3</f>
        <v>220</v>
      </c>
      <c r="L3" s="7">
        <f>$I3*E3</f>
        <v>120</v>
      </c>
      <c r="M3" s="7">
        <f>$I3*F3</f>
        <v>150</v>
      </c>
      <c r="N3" s="7">
        <f>$I3*G3</f>
        <v>90</v>
      </c>
      <c r="O3" s="7">
        <f>$I3*H3</f>
        <v>50</v>
      </c>
      <c r="R3" s="1">
        <v>39975</v>
      </c>
      <c r="S3" t="s">
        <v>13</v>
      </c>
      <c r="T3" s="3">
        <v>0.36</v>
      </c>
      <c r="U3" s="3">
        <v>0.25</v>
      </c>
      <c r="V3" s="3">
        <v>0.13</v>
      </c>
      <c r="W3" s="3">
        <v>0.14</v>
      </c>
      <c r="X3" s="3">
        <v>0.09</v>
      </c>
      <c r="Y3" s="3">
        <v>0.03</v>
      </c>
    </row>
    <row r="4" spans="1:25" ht="12.75">
      <c r="A4" s="1">
        <v>40037</v>
      </c>
      <c r="B4" t="s">
        <v>9</v>
      </c>
      <c r="C4" s="3">
        <v>0.35</v>
      </c>
      <c r="D4" s="3">
        <v>0.24</v>
      </c>
      <c r="E4" s="3">
        <v>0.12</v>
      </c>
      <c r="F4" s="3">
        <v>0.14</v>
      </c>
      <c r="G4" s="3">
        <v>0.11</v>
      </c>
      <c r="H4" s="3">
        <v>0.04</v>
      </c>
      <c r="I4" s="4">
        <v>3700</v>
      </c>
      <c r="J4" s="7">
        <f t="shared" si="0"/>
        <v>1295</v>
      </c>
      <c r="K4" s="7">
        <f aca="true" t="shared" si="1" ref="K4:K39">$I4*D4</f>
        <v>888</v>
      </c>
      <c r="L4" s="7">
        <f aca="true" t="shared" si="2" ref="L4:L39">$I4*E4</f>
        <v>444</v>
      </c>
      <c r="M4" s="7">
        <f aca="true" t="shared" si="3" ref="M4:M39">$I4*F4</f>
        <v>518</v>
      </c>
      <c r="N4" s="7">
        <f aca="true" t="shared" si="4" ref="N4:N39">$I4*G4</f>
        <v>407</v>
      </c>
      <c r="O4" s="7">
        <f aca="true" t="shared" si="5" ref="O4:O39">$I4*H4</f>
        <v>148</v>
      </c>
      <c r="R4" s="1">
        <v>39990</v>
      </c>
      <c r="S4" t="s">
        <v>13</v>
      </c>
      <c r="T4" s="3">
        <v>0.35</v>
      </c>
      <c r="U4" s="3">
        <v>0.24</v>
      </c>
      <c r="V4" s="3">
        <v>0.13</v>
      </c>
      <c r="W4" s="3">
        <v>0.15</v>
      </c>
      <c r="X4" s="3">
        <v>0.09</v>
      </c>
      <c r="Y4" s="3">
        <v>0.04</v>
      </c>
    </row>
    <row r="5" spans="1:25" ht="12.75">
      <c r="A5" s="1">
        <v>40037</v>
      </c>
      <c r="B5" t="s">
        <v>10</v>
      </c>
      <c r="C5" s="3">
        <v>0.38</v>
      </c>
      <c r="D5" s="3">
        <v>0.21</v>
      </c>
      <c r="E5" s="3">
        <v>0.12</v>
      </c>
      <c r="F5" s="3">
        <v>0.13</v>
      </c>
      <c r="G5" s="3">
        <v>0.11</v>
      </c>
      <c r="H5" s="3">
        <v>0.05</v>
      </c>
      <c r="I5" s="4">
        <v>2500</v>
      </c>
      <c r="J5" s="7">
        <f t="shared" si="0"/>
        <v>950</v>
      </c>
      <c r="K5" s="7">
        <f t="shared" si="1"/>
        <v>525</v>
      </c>
      <c r="L5" s="7">
        <f t="shared" si="2"/>
        <v>300</v>
      </c>
      <c r="M5" s="7">
        <f t="shared" si="3"/>
        <v>325</v>
      </c>
      <c r="N5" s="7">
        <f t="shared" si="4"/>
        <v>275</v>
      </c>
      <c r="O5" s="7">
        <f t="shared" si="5"/>
        <v>125</v>
      </c>
      <c r="R5" s="1">
        <v>39996</v>
      </c>
      <c r="S5" t="s">
        <v>13</v>
      </c>
      <c r="T5" s="3">
        <v>0.35</v>
      </c>
      <c r="U5" s="3">
        <v>0.23</v>
      </c>
      <c r="V5" s="3">
        <v>0.13</v>
      </c>
      <c r="W5" s="3">
        <v>0.15</v>
      </c>
      <c r="X5" s="3">
        <v>0.1</v>
      </c>
      <c r="Y5" s="3">
        <v>0.04</v>
      </c>
    </row>
    <row r="6" spans="1:25" ht="12.75">
      <c r="A6" s="1">
        <v>40032</v>
      </c>
      <c r="B6" t="s">
        <v>11</v>
      </c>
      <c r="C6" s="3">
        <v>0.36</v>
      </c>
      <c r="D6" s="3">
        <v>0.23</v>
      </c>
      <c r="E6" s="3">
        <v>0.12</v>
      </c>
      <c r="F6" s="3">
        <v>0.14</v>
      </c>
      <c r="G6" s="3">
        <v>0.09</v>
      </c>
      <c r="H6" s="3">
        <v>0.06</v>
      </c>
      <c r="I6" s="4">
        <v>1200</v>
      </c>
      <c r="J6" s="7">
        <f t="shared" si="0"/>
        <v>432</v>
      </c>
      <c r="K6" s="7">
        <f t="shared" si="1"/>
        <v>276</v>
      </c>
      <c r="L6" s="7">
        <f t="shared" si="2"/>
        <v>144</v>
      </c>
      <c r="M6" s="7">
        <f t="shared" si="3"/>
        <v>168.00000000000003</v>
      </c>
      <c r="N6" s="7">
        <f t="shared" si="4"/>
        <v>108</v>
      </c>
      <c r="O6" s="7">
        <f t="shared" si="5"/>
        <v>72</v>
      </c>
      <c r="R6" s="1">
        <v>40011</v>
      </c>
      <c r="S6" t="s">
        <v>13</v>
      </c>
      <c r="T6" s="3">
        <v>0.36</v>
      </c>
      <c r="U6" s="3">
        <v>0.23</v>
      </c>
      <c r="V6" s="3">
        <v>0.13</v>
      </c>
      <c r="W6" s="3">
        <v>0.14</v>
      </c>
      <c r="X6" s="3">
        <v>0.1</v>
      </c>
      <c r="Y6" s="3">
        <v>0.04</v>
      </c>
    </row>
    <row r="7" spans="1:25" ht="12.75">
      <c r="A7" s="1">
        <v>40031</v>
      </c>
      <c r="B7" t="s">
        <v>13</v>
      </c>
      <c r="C7" s="3">
        <v>0.35</v>
      </c>
      <c r="D7" s="3">
        <v>0.23</v>
      </c>
      <c r="E7" s="3">
        <v>0.13</v>
      </c>
      <c r="F7" s="3">
        <v>0.16</v>
      </c>
      <c r="G7" s="3">
        <v>0.1</v>
      </c>
      <c r="H7" s="3">
        <v>0.03</v>
      </c>
      <c r="I7" s="4">
        <v>1500</v>
      </c>
      <c r="J7" s="7">
        <f t="shared" si="0"/>
        <v>525</v>
      </c>
      <c r="K7" s="7">
        <f t="shared" si="1"/>
        <v>345</v>
      </c>
      <c r="L7" s="7">
        <f t="shared" si="2"/>
        <v>195</v>
      </c>
      <c r="M7" s="7">
        <f t="shared" si="3"/>
        <v>240</v>
      </c>
      <c r="N7" s="7">
        <f t="shared" si="4"/>
        <v>150</v>
      </c>
      <c r="O7" s="7">
        <f t="shared" si="5"/>
        <v>45</v>
      </c>
      <c r="R7" s="1">
        <v>40024</v>
      </c>
      <c r="S7" t="s">
        <v>13</v>
      </c>
      <c r="T7" s="3">
        <v>0.36</v>
      </c>
      <c r="U7" s="3">
        <v>0.24</v>
      </c>
      <c r="V7" s="3">
        <v>0.13</v>
      </c>
      <c r="W7" s="3">
        <v>0.14</v>
      </c>
      <c r="X7" s="3">
        <v>0.1</v>
      </c>
      <c r="Y7" s="3">
        <v>0.03</v>
      </c>
    </row>
    <row r="8" spans="1:25" ht="12.75">
      <c r="A8" s="1">
        <v>40030</v>
      </c>
      <c r="B8" t="s">
        <v>9</v>
      </c>
      <c r="C8" s="3">
        <v>0.35</v>
      </c>
      <c r="D8" s="3">
        <v>0.23</v>
      </c>
      <c r="E8" s="3">
        <v>0.12</v>
      </c>
      <c r="F8" s="3">
        <v>0.15</v>
      </c>
      <c r="G8" s="3">
        <v>0.11</v>
      </c>
      <c r="H8" s="3">
        <v>0.04</v>
      </c>
      <c r="I8" s="4">
        <v>2300</v>
      </c>
      <c r="J8" s="7">
        <f t="shared" si="0"/>
        <v>805</v>
      </c>
      <c r="K8" s="7">
        <f t="shared" si="1"/>
        <v>529</v>
      </c>
      <c r="L8" s="7">
        <f t="shared" si="2"/>
        <v>276</v>
      </c>
      <c r="M8" s="7">
        <f t="shared" si="3"/>
        <v>345</v>
      </c>
      <c r="N8" s="7">
        <f t="shared" si="4"/>
        <v>253</v>
      </c>
      <c r="O8" s="7">
        <f t="shared" si="5"/>
        <v>92</v>
      </c>
      <c r="R8" s="1">
        <v>40031</v>
      </c>
      <c r="S8" t="s">
        <v>13</v>
      </c>
      <c r="T8" s="3">
        <v>0.35</v>
      </c>
      <c r="U8" s="3">
        <v>0.23</v>
      </c>
      <c r="V8" s="3">
        <v>0.13</v>
      </c>
      <c r="W8" s="3">
        <v>0.16</v>
      </c>
      <c r="X8" s="3">
        <v>0.1</v>
      </c>
      <c r="Y8" s="3">
        <v>0.03</v>
      </c>
    </row>
    <row r="9" spans="1:25" ht="12.75">
      <c r="A9" s="1">
        <v>40030</v>
      </c>
      <c r="B9" t="s">
        <v>10</v>
      </c>
      <c r="C9" s="3">
        <v>0.37</v>
      </c>
      <c r="D9" s="3">
        <v>0.2</v>
      </c>
      <c r="E9" s="3">
        <v>0.13</v>
      </c>
      <c r="F9" s="3">
        <v>0.14</v>
      </c>
      <c r="G9" s="3">
        <v>0.11</v>
      </c>
      <c r="H9" s="3">
        <v>0.05</v>
      </c>
      <c r="I9" s="4">
        <v>2500</v>
      </c>
      <c r="J9" s="7">
        <f t="shared" si="0"/>
        <v>925</v>
      </c>
      <c r="K9" s="7">
        <f t="shared" si="1"/>
        <v>500</v>
      </c>
      <c r="L9" s="7">
        <f t="shared" si="2"/>
        <v>325</v>
      </c>
      <c r="M9" s="7">
        <f t="shared" si="3"/>
        <v>350.00000000000006</v>
      </c>
      <c r="N9" s="7">
        <f t="shared" si="4"/>
        <v>275</v>
      </c>
      <c r="O9" s="7">
        <f t="shared" si="5"/>
        <v>125</v>
      </c>
      <c r="R9" s="1">
        <v>40038</v>
      </c>
      <c r="S9" t="s">
        <v>13</v>
      </c>
      <c r="T9" s="3">
        <v>0.37</v>
      </c>
      <c r="U9" s="3">
        <v>0.22</v>
      </c>
      <c r="V9" s="3">
        <v>0.12</v>
      </c>
      <c r="W9" s="3">
        <v>0.15</v>
      </c>
      <c r="X9" s="3">
        <v>0.09</v>
      </c>
      <c r="Y9" s="3">
        <v>0.05</v>
      </c>
    </row>
    <row r="10" spans="1:25" ht="12.75">
      <c r="A10" s="1">
        <v>40024</v>
      </c>
      <c r="B10" t="s">
        <v>13</v>
      </c>
      <c r="C10" s="3">
        <v>0.36</v>
      </c>
      <c r="D10" s="3">
        <v>0.24</v>
      </c>
      <c r="E10" s="3">
        <v>0.13</v>
      </c>
      <c r="F10" s="3">
        <v>0.14</v>
      </c>
      <c r="G10" s="3">
        <v>0.1</v>
      </c>
      <c r="H10" s="3">
        <v>0.03</v>
      </c>
      <c r="I10" s="4">
        <v>1000</v>
      </c>
      <c r="J10" s="7">
        <f t="shared" si="0"/>
        <v>360</v>
      </c>
      <c r="K10" s="7">
        <f t="shared" si="1"/>
        <v>240</v>
      </c>
      <c r="L10" s="7">
        <f t="shared" si="2"/>
        <v>130</v>
      </c>
      <c r="M10" s="7">
        <f t="shared" si="3"/>
        <v>140</v>
      </c>
      <c r="N10" s="7">
        <f t="shared" si="4"/>
        <v>100</v>
      </c>
      <c r="O10" s="7">
        <f t="shared" si="5"/>
        <v>30</v>
      </c>
      <c r="R10" s="1">
        <v>39982</v>
      </c>
      <c r="S10" t="s">
        <v>12</v>
      </c>
      <c r="T10" s="3">
        <v>0.36</v>
      </c>
      <c r="U10" s="3">
        <v>0.25</v>
      </c>
      <c r="V10" s="3">
        <v>0.11</v>
      </c>
      <c r="W10" s="3">
        <v>0.14</v>
      </c>
      <c r="X10" s="3">
        <v>0.1</v>
      </c>
      <c r="Y10" s="3">
        <v>0.04</v>
      </c>
    </row>
    <row r="11" spans="1:25" ht="12.75">
      <c r="A11" s="1">
        <v>40023</v>
      </c>
      <c r="B11" t="s">
        <v>9</v>
      </c>
      <c r="C11" s="3">
        <v>0.35</v>
      </c>
      <c r="D11" s="3">
        <v>0.24</v>
      </c>
      <c r="E11" s="3">
        <v>0.11</v>
      </c>
      <c r="F11" s="3">
        <v>0.15</v>
      </c>
      <c r="G11" s="3">
        <v>0.11</v>
      </c>
      <c r="H11" s="3">
        <v>0.04</v>
      </c>
      <c r="I11" s="4">
        <v>2800</v>
      </c>
      <c r="J11" s="7">
        <f t="shared" si="0"/>
        <v>979.9999999999999</v>
      </c>
      <c r="K11" s="7">
        <f t="shared" si="1"/>
        <v>672</v>
      </c>
      <c r="L11" s="7">
        <f t="shared" si="2"/>
        <v>308</v>
      </c>
      <c r="M11" s="7">
        <f t="shared" si="3"/>
        <v>420</v>
      </c>
      <c r="N11" s="7">
        <f t="shared" si="4"/>
        <v>308</v>
      </c>
      <c r="O11" s="7">
        <f t="shared" si="5"/>
        <v>112</v>
      </c>
      <c r="R11" s="1">
        <v>40011</v>
      </c>
      <c r="S11" t="s">
        <v>12</v>
      </c>
      <c r="T11" s="3">
        <v>0.36</v>
      </c>
      <c r="U11" s="3">
        <v>0.24</v>
      </c>
      <c r="V11" s="3">
        <v>0.13</v>
      </c>
      <c r="W11" s="3">
        <v>0.14</v>
      </c>
      <c r="X11" s="3">
        <v>0.09</v>
      </c>
      <c r="Y11" s="3">
        <v>0.04</v>
      </c>
    </row>
    <row r="12" spans="1:25" ht="12.75">
      <c r="A12" s="1">
        <v>40023</v>
      </c>
      <c r="B12" t="s">
        <v>10</v>
      </c>
      <c r="C12" s="3">
        <v>0.38</v>
      </c>
      <c r="D12" s="3">
        <v>0.23</v>
      </c>
      <c r="E12" s="3">
        <v>0.12</v>
      </c>
      <c r="F12" s="3">
        <v>0.13</v>
      </c>
      <c r="G12" s="3">
        <v>0.09</v>
      </c>
      <c r="H12" s="3">
        <v>0.05</v>
      </c>
      <c r="I12" s="4">
        <v>2500</v>
      </c>
      <c r="J12" s="7">
        <f t="shared" si="0"/>
        <v>950</v>
      </c>
      <c r="K12" s="7">
        <f t="shared" si="1"/>
        <v>575</v>
      </c>
      <c r="L12" s="7">
        <f t="shared" si="2"/>
        <v>300</v>
      </c>
      <c r="M12" s="7">
        <f t="shared" si="3"/>
        <v>325</v>
      </c>
      <c r="N12" s="7">
        <f t="shared" si="4"/>
        <v>225</v>
      </c>
      <c r="O12" s="7">
        <f t="shared" si="5"/>
        <v>125</v>
      </c>
      <c r="R12" s="1">
        <v>39967</v>
      </c>
      <c r="S12" t="s">
        <v>10</v>
      </c>
      <c r="T12" s="3">
        <v>0.35</v>
      </c>
      <c r="U12" s="3">
        <v>0.24</v>
      </c>
      <c r="V12" s="3">
        <v>0.11</v>
      </c>
      <c r="W12" s="3">
        <v>0.15</v>
      </c>
      <c r="X12" s="3">
        <v>0.1</v>
      </c>
      <c r="Y12" s="3">
        <v>0.05</v>
      </c>
    </row>
    <row r="13" spans="1:25" ht="12.75">
      <c r="A13" s="1">
        <v>40018</v>
      </c>
      <c r="B13" t="s">
        <v>11</v>
      </c>
      <c r="C13" s="3">
        <v>0.36</v>
      </c>
      <c r="D13" s="3">
        <v>0.24</v>
      </c>
      <c r="E13" s="3">
        <v>0.11</v>
      </c>
      <c r="F13" s="3">
        <v>0.14</v>
      </c>
      <c r="G13" s="3">
        <v>0.09</v>
      </c>
      <c r="H13" s="3">
        <v>0.06</v>
      </c>
      <c r="I13" s="4">
        <v>1200</v>
      </c>
      <c r="J13" s="7">
        <f t="shared" si="0"/>
        <v>432</v>
      </c>
      <c r="K13" s="7">
        <f t="shared" si="1"/>
        <v>288</v>
      </c>
      <c r="L13" s="7">
        <f t="shared" si="2"/>
        <v>132</v>
      </c>
      <c r="M13" s="7">
        <f t="shared" si="3"/>
        <v>168.00000000000003</v>
      </c>
      <c r="N13" s="7">
        <f t="shared" si="4"/>
        <v>108</v>
      </c>
      <c r="O13" s="7">
        <f t="shared" si="5"/>
        <v>72</v>
      </c>
      <c r="R13" s="1">
        <v>39973</v>
      </c>
      <c r="S13" t="s">
        <v>10</v>
      </c>
      <c r="T13" s="3">
        <v>0.36</v>
      </c>
      <c r="U13" s="3">
        <v>0.24</v>
      </c>
      <c r="V13" s="3">
        <v>0.11</v>
      </c>
      <c r="W13" s="3">
        <v>0.14</v>
      </c>
      <c r="X13" s="3">
        <v>0.1</v>
      </c>
      <c r="Y13" s="3">
        <v>0.05</v>
      </c>
    </row>
    <row r="14" spans="1:25" ht="12.75">
      <c r="A14" s="1">
        <v>40016</v>
      </c>
      <c r="B14" t="s">
        <v>9</v>
      </c>
      <c r="C14" s="3">
        <v>0.36</v>
      </c>
      <c r="D14" s="3">
        <v>0.23</v>
      </c>
      <c r="E14" s="3">
        <v>0.11</v>
      </c>
      <c r="F14" s="3">
        <v>0.14</v>
      </c>
      <c r="G14" s="3">
        <v>0.12</v>
      </c>
      <c r="H14" s="3">
        <v>0.04</v>
      </c>
      <c r="I14" s="4">
        <v>3200</v>
      </c>
      <c r="J14" s="7">
        <f t="shared" si="0"/>
        <v>1152</v>
      </c>
      <c r="K14" s="7">
        <f t="shared" si="1"/>
        <v>736</v>
      </c>
      <c r="L14" s="7">
        <f t="shared" si="2"/>
        <v>352</v>
      </c>
      <c r="M14" s="7">
        <f t="shared" si="3"/>
        <v>448.00000000000006</v>
      </c>
      <c r="N14" s="7">
        <f t="shared" si="4"/>
        <v>384</v>
      </c>
      <c r="O14" s="7">
        <f t="shared" si="5"/>
        <v>128</v>
      </c>
      <c r="R14" s="1">
        <v>39981</v>
      </c>
      <c r="S14" t="s">
        <v>10</v>
      </c>
      <c r="T14" s="3">
        <v>0.35</v>
      </c>
      <c r="U14" s="3">
        <v>0.21</v>
      </c>
      <c r="V14" s="3">
        <v>0.13</v>
      </c>
      <c r="W14" s="3">
        <v>0.15</v>
      </c>
      <c r="X14" s="3">
        <v>0.11</v>
      </c>
      <c r="Y14" s="3">
        <v>0.05</v>
      </c>
    </row>
    <row r="15" spans="1:25" ht="12.75">
      <c r="A15" s="1">
        <v>40016</v>
      </c>
      <c r="B15" t="s">
        <v>10</v>
      </c>
      <c r="C15" s="3">
        <v>0.36</v>
      </c>
      <c r="D15" s="3">
        <v>0.23</v>
      </c>
      <c r="E15" s="3">
        <v>0.12</v>
      </c>
      <c r="F15" s="3">
        <v>0.14</v>
      </c>
      <c r="G15" s="3">
        <v>0.1</v>
      </c>
      <c r="H15" s="3">
        <v>0.05</v>
      </c>
      <c r="I15" s="4">
        <v>2500</v>
      </c>
      <c r="J15" s="7">
        <f t="shared" si="0"/>
        <v>900</v>
      </c>
      <c r="K15" s="7">
        <f t="shared" si="1"/>
        <v>575</v>
      </c>
      <c r="L15" s="7">
        <f t="shared" si="2"/>
        <v>300</v>
      </c>
      <c r="M15" s="7">
        <f t="shared" si="3"/>
        <v>350.00000000000006</v>
      </c>
      <c r="N15" s="7">
        <f t="shared" si="4"/>
        <v>250</v>
      </c>
      <c r="O15" s="7">
        <f t="shared" si="5"/>
        <v>125</v>
      </c>
      <c r="R15" s="1">
        <v>39988</v>
      </c>
      <c r="S15" t="s">
        <v>10</v>
      </c>
      <c r="T15" s="3">
        <v>0.36</v>
      </c>
      <c r="U15" s="3">
        <v>0.22</v>
      </c>
      <c r="V15" s="3">
        <v>0.12</v>
      </c>
      <c r="W15" s="3">
        <v>0.15</v>
      </c>
      <c r="X15" s="3">
        <v>0.1</v>
      </c>
      <c r="Y15" s="3">
        <v>0.05</v>
      </c>
    </row>
    <row r="16" spans="1:25" ht="12.75">
      <c r="A16" s="1">
        <v>40015</v>
      </c>
      <c r="B16" t="s">
        <v>8</v>
      </c>
      <c r="C16" s="2">
        <v>0.365</v>
      </c>
      <c r="D16" s="2">
        <v>0.24</v>
      </c>
      <c r="E16" s="2">
        <v>0.12</v>
      </c>
      <c r="F16" s="2">
        <v>0.135</v>
      </c>
      <c r="G16" s="2">
        <v>0.1</v>
      </c>
      <c r="H16" s="2">
        <v>0.04</v>
      </c>
      <c r="I16" s="4">
        <v>1800</v>
      </c>
      <c r="J16" s="7">
        <f t="shared" si="0"/>
        <v>657</v>
      </c>
      <c r="K16" s="7">
        <f t="shared" si="1"/>
        <v>432</v>
      </c>
      <c r="L16" s="7">
        <f t="shared" si="2"/>
        <v>216</v>
      </c>
      <c r="M16" s="7">
        <f t="shared" si="3"/>
        <v>243.00000000000003</v>
      </c>
      <c r="N16" s="7">
        <f t="shared" si="4"/>
        <v>180</v>
      </c>
      <c r="O16" s="7">
        <f t="shared" si="5"/>
        <v>72</v>
      </c>
      <c r="R16" s="1">
        <v>39995</v>
      </c>
      <c r="S16" s="3" t="s">
        <v>10</v>
      </c>
      <c r="T16" s="3">
        <v>0.36</v>
      </c>
      <c r="U16" s="3">
        <v>0.21</v>
      </c>
      <c r="V16" s="3">
        <v>0.12</v>
      </c>
      <c r="W16" s="3">
        <v>0.15</v>
      </c>
      <c r="X16" s="3">
        <v>0.11</v>
      </c>
      <c r="Y16" s="3">
        <v>0.05</v>
      </c>
    </row>
    <row r="17" spans="1:25" ht="12.75">
      <c r="A17" s="1">
        <v>40011</v>
      </c>
      <c r="B17" t="s">
        <v>12</v>
      </c>
      <c r="C17" s="3">
        <v>0.36</v>
      </c>
      <c r="D17" s="3">
        <v>0.24</v>
      </c>
      <c r="E17" s="3">
        <v>0.13</v>
      </c>
      <c r="F17" s="3">
        <v>0.14</v>
      </c>
      <c r="G17" s="3">
        <v>0.09</v>
      </c>
      <c r="H17" s="3">
        <v>0.04</v>
      </c>
      <c r="I17" s="4">
        <v>1000</v>
      </c>
      <c r="J17" s="7">
        <f t="shared" si="0"/>
        <v>360</v>
      </c>
      <c r="K17" s="7">
        <f t="shared" si="1"/>
        <v>240</v>
      </c>
      <c r="L17" s="7">
        <f t="shared" si="2"/>
        <v>130</v>
      </c>
      <c r="M17" s="7">
        <f t="shared" si="3"/>
        <v>140</v>
      </c>
      <c r="N17" s="7">
        <f t="shared" si="4"/>
        <v>90</v>
      </c>
      <c r="O17" s="7">
        <f t="shared" si="5"/>
        <v>40</v>
      </c>
      <c r="R17" s="1">
        <v>40002</v>
      </c>
      <c r="S17" t="s">
        <v>10</v>
      </c>
      <c r="T17" s="3">
        <v>0.37</v>
      </c>
      <c r="U17" s="3">
        <v>0.21</v>
      </c>
      <c r="V17" s="3">
        <v>0.13</v>
      </c>
      <c r="W17" s="3">
        <v>0.15</v>
      </c>
      <c r="X17" s="3">
        <v>0.09</v>
      </c>
      <c r="Y17" s="3">
        <v>0.05</v>
      </c>
    </row>
    <row r="18" spans="1:25" ht="12.75">
      <c r="A18" s="1">
        <v>40011</v>
      </c>
      <c r="B18" t="s">
        <v>13</v>
      </c>
      <c r="C18" s="3">
        <v>0.36</v>
      </c>
      <c r="D18" s="3">
        <v>0.23</v>
      </c>
      <c r="E18" s="3">
        <v>0.13</v>
      </c>
      <c r="F18" s="3">
        <v>0.14</v>
      </c>
      <c r="G18" s="3">
        <v>0.1</v>
      </c>
      <c r="H18" s="3">
        <v>0.04</v>
      </c>
      <c r="I18" s="4">
        <v>1000</v>
      </c>
      <c r="J18" s="7">
        <f t="shared" si="0"/>
        <v>360</v>
      </c>
      <c r="K18" s="7">
        <f t="shared" si="1"/>
        <v>230</v>
      </c>
      <c r="L18" s="7">
        <f t="shared" si="2"/>
        <v>130</v>
      </c>
      <c r="M18" s="7">
        <f t="shared" si="3"/>
        <v>140</v>
      </c>
      <c r="N18" s="7">
        <f t="shared" si="4"/>
        <v>100</v>
      </c>
      <c r="O18" s="7">
        <f t="shared" si="5"/>
        <v>40</v>
      </c>
      <c r="R18" s="1">
        <v>40009</v>
      </c>
      <c r="S18" t="s">
        <v>10</v>
      </c>
      <c r="T18" s="3">
        <v>0.36</v>
      </c>
      <c r="U18" s="3">
        <v>0.23</v>
      </c>
      <c r="V18" s="3">
        <v>0.12</v>
      </c>
      <c r="W18" s="3">
        <v>0.14</v>
      </c>
      <c r="X18" s="3">
        <v>0.1</v>
      </c>
      <c r="Y18" s="3">
        <v>0.05</v>
      </c>
    </row>
    <row r="19" spans="1:25" ht="12.75">
      <c r="A19" s="1">
        <v>40009</v>
      </c>
      <c r="B19" t="s">
        <v>9</v>
      </c>
      <c r="C19" s="3">
        <v>0.36</v>
      </c>
      <c r="D19" s="3">
        <v>0.23</v>
      </c>
      <c r="E19" s="3">
        <v>0.12</v>
      </c>
      <c r="F19" s="3">
        <v>0.13</v>
      </c>
      <c r="G19" s="3">
        <v>0.11</v>
      </c>
      <c r="H19" s="3">
        <v>0.05</v>
      </c>
      <c r="I19" s="4">
        <v>4200</v>
      </c>
      <c r="J19" s="7">
        <f t="shared" si="0"/>
        <v>1512</v>
      </c>
      <c r="K19" s="7">
        <f t="shared" si="1"/>
        <v>966</v>
      </c>
      <c r="L19" s="7">
        <f t="shared" si="2"/>
        <v>504</v>
      </c>
      <c r="M19" s="7">
        <f t="shared" si="3"/>
        <v>546</v>
      </c>
      <c r="N19" s="7">
        <f t="shared" si="4"/>
        <v>462</v>
      </c>
      <c r="O19" s="7">
        <f t="shared" si="5"/>
        <v>210</v>
      </c>
      <c r="R19" s="1">
        <v>40016</v>
      </c>
      <c r="S19" t="s">
        <v>10</v>
      </c>
      <c r="T19" s="3">
        <v>0.36</v>
      </c>
      <c r="U19" s="3">
        <v>0.23</v>
      </c>
      <c r="V19" s="3">
        <v>0.12</v>
      </c>
      <c r="W19" s="3">
        <v>0.14</v>
      </c>
      <c r="X19" s="3">
        <v>0.1</v>
      </c>
      <c r="Y19" s="3">
        <v>0.05</v>
      </c>
    </row>
    <row r="20" spans="1:25" ht="12.75">
      <c r="A20" s="1">
        <v>40009</v>
      </c>
      <c r="B20" t="s">
        <v>10</v>
      </c>
      <c r="C20" s="3">
        <v>0.36</v>
      </c>
      <c r="D20" s="3">
        <v>0.23</v>
      </c>
      <c r="E20" s="3">
        <v>0.12</v>
      </c>
      <c r="F20" s="3">
        <v>0.14</v>
      </c>
      <c r="G20" s="3">
        <v>0.1</v>
      </c>
      <c r="H20" s="3">
        <v>0.05</v>
      </c>
      <c r="I20" s="4">
        <v>2500</v>
      </c>
      <c r="J20" s="7">
        <f t="shared" si="0"/>
        <v>900</v>
      </c>
      <c r="K20" s="7">
        <f t="shared" si="1"/>
        <v>575</v>
      </c>
      <c r="L20" s="7">
        <f t="shared" si="2"/>
        <v>300</v>
      </c>
      <c r="M20" s="7">
        <f t="shared" si="3"/>
        <v>350.00000000000006</v>
      </c>
      <c r="N20" s="7">
        <f t="shared" si="4"/>
        <v>250</v>
      </c>
      <c r="O20" s="7">
        <f t="shared" si="5"/>
        <v>125</v>
      </c>
      <c r="R20" s="1">
        <v>40023</v>
      </c>
      <c r="S20" t="s">
        <v>10</v>
      </c>
      <c r="T20" s="3">
        <v>0.38</v>
      </c>
      <c r="U20" s="3">
        <v>0.23</v>
      </c>
      <c r="V20" s="3">
        <v>0.12</v>
      </c>
      <c r="W20" s="3">
        <v>0.13</v>
      </c>
      <c r="X20" s="3">
        <v>0.09</v>
      </c>
      <c r="Y20" s="3">
        <v>0.05</v>
      </c>
    </row>
    <row r="21" spans="1:25" ht="12.75">
      <c r="A21" s="1">
        <v>40003</v>
      </c>
      <c r="B21" t="s">
        <v>9</v>
      </c>
      <c r="C21" s="3">
        <v>0.36</v>
      </c>
      <c r="D21" s="3">
        <v>0.24</v>
      </c>
      <c r="E21" s="3">
        <v>0.11</v>
      </c>
      <c r="F21" s="3">
        <v>0.14</v>
      </c>
      <c r="G21" s="3">
        <v>0.11</v>
      </c>
      <c r="H21" s="3">
        <v>0.04</v>
      </c>
      <c r="I21" s="4">
        <v>3200</v>
      </c>
      <c r="J21" s="7">
        <f t="shared" si="0"/>
        <v>1152</v>
      </c>
      <c r="K21" s="7">
        <f t="shared" si="1"/>
        <v>768</v>
      </c>
      <c r="L21" s="7">
        <f t="shared" si="2"/>
        <v>352</v>
      </c>
      <c r="M21" s="7">
        <f t="shared" si="3"/>
        <v>448.00000000000006</v>
      </c>
      <c r="N21" s="7">
        <f t="shared" si="4"/>
        <v>352</v>
      </c>
      <c r="O21" s="7">
        <f t="shared" si="5"/>
        <v>128</v>
      </c>
      <c r="R21" s="1">
        <v>40030</v>
      </c>
      <c r="S21" t="s">
        <v>10</v>
      </c>
      <c r="T21" s="3">
        <v>0.37</v>
      </c>
      <c r="U21" s="3">
        <v>0.2</v>
      </c>
      <c r="V21" s="3">
        <v>0.13</v>
      </c>
      <c r="W21" s="3">
        <v>0.14</v>
      </c>
      <c r="X21" s="3">
        <v>0.11</v>
      </c>
      <c r="Y21" s="3">
        <v>0.05</v>
      </c>
    </row>
    <row r="22" spans="1:25" ht="12.75">
      <c r="A22" s="1">
        <v>40002</v>
      </c>
      <c r="B22" t="s">
        <v>10</v>
      </c>
      <c r="C22" s="3">
        <v>0.37</v>
      </c>
      <c r="D22" s="3">
        <v>0.21</v>
      </c>
      <c r="E22" s="3">
        <v>0.13</v>
      </c>
      <c r="F22" s="3">
        <v>0.15</v>
      </c>
      <c r="G22" s="3">
        <v>0.09</v>
      </c>
      <c r="H22" s="3">
        <v>0.05</v>
      </c>
      <c r="I22" s="4">
        <v>2500</v>
      </c>
      <c r="J22" s="7">
        <f t="shared" si="0"/>
        <v>925</v>
      </c>
      <c r="K22" s="7">
        <f t="shared" si="1"/>
        <v>525</v>
      </c>
      <c r="L22" s="7">
        <f t="shared" si="2"/>
        <v>325</v>
      </c>
      <c r="M22" s="7">
        <f t="shared" si="3"/>
        <v>375</v>
      </c>
      <c r="N22" s="7">
        <f t="shared" si="4"/>
        <v>225</v>
      </c>
      <c r="O22" s="7">
        <f t="shared" si="5"/>
        <v>125</v>
      </c>
      <c r="R22" s="1">
        <v>40037</v>
      </c>
      <c r="S22" t="s">
        <v>10</v>
      </c>
      <c r="T22" s="3">
        <v>0.38</v>
      </c>
      <c r="U22" s="3">
        <v>0.21</v>
      </c>
      <c r="V22" s="3">
        <v>0.12</v>
      </c>
      <c r="W22" s="3">
        <v>0.13</v>
      </c>
      <c r="X22" s="3">
        <v>0.11</v>
      </c>
      <c r="Y22" s="3">
        <v>0.05</v>
      </c>
    </row>
    <row r="23" spans="1:25" ht="12.75">
      <c r="A23" s="1">
        <v>39997</v>
      </c>
      <c r="B23" t="s">
        <v>11</v>
      </c>
      <c r="C23" s="3">
        <v>0.36</v>
      </c>
      <c r="D23" s="3">
        <v>0.25</v>
      </c>
      <c r="E23" s="3">
        <v>0.11</v>
      </c>
      <c r="F23" s="3">
        <v>0.13</v>
      </c>
      <c r="G23" s="3">
        <v>0.09</v>
      </c>
      <c r="H23" s="3">
        <v>0.06</v>
      </c>
      <c r="I23" s="4">
        <v>1200</v>
      </c>
      <c r="J23" s="7">
        <f t="shared" si="0"/>
        <v>432</v>
      </c>
      <c r="K23" s="7">
        <f t="shared" si="1"/>
        <v>300</v>
      </c>
      <c r="L23" s="7">
        <f t="shared" si="2"/>
        <v>132</v>
      </c>
      <c r="M23" s="7">
        <f t="shared" si="3"/>
        <v>156</v>
      </c>
      <c r="N23" s="7">
        <f t="shared" si="4"/>
        <v>108</v>
      </c>
      <c r="O23" s="7">
        <f t="shared" si="5"/>
        <v>72</v>
      </c>
      <c r="R23" s="1">
        <v>39976</v>
      </c>
      <c r="S23" t="s">
        <v>11</v>
      </c>
      <c r="T23" s="3">
        <v>0.37</v>
      </c>
      <c r="U23" s="3">
        <v>0.25</v>
      </c>
      <c r="V23" s="3">
        <v>0.11</v>
      </c>
      <c r="W23" s="3">
        <v>0.13</v>
      </c>
      <c r="X23" s="3">
        <v>0.08</v>
      </c>
      <c r="Y23" s="3">
        <v>0.06</v>
      </c>
    </row>
    <row r="24" spans="1:25" ht="12.75">
      <c r="A24" s="1">
        <v>39996</v>
      </c>
      <c r="B24" t="s">
        <v>13</v>
      </c>
      <c r="C24" s="3">
        <v>0.35</v>
      </c>
      <c r="D24" s="3">
        <v>0.23</v>
      </c>
      <c r="E24" s="3">
        <v>0.13</v>
      </c>
      <c r="F24" s="3">
        <v>0.15</v>
      </c>
      <c r="G24" s="3">
        <v>0.1</v>
      </c>
      <c r="H24" s="3">
        <v>0.04</v>
      </c>
      <c r="I24" s="4">
        <v>1500</v>
      </c>
      <c r="J24" s="7">
        <f t="shared" si="0"/>
        <v>525</v>
      </c>
      <c r="K24" s="7">
        <f t="shared" si="1"/>
        <v>345</v>
      </c>
      <c r="L24" s="7">
        <f t="shared" si="2"/>
        <v>195</v>
      </c>
      <c r="M24" s="7">
        <f t="shared" si="3"/>
        <v>225</v>
      </c>
      <c r="N24" s="7">
        <f t="shared" si="4"/>
        <v>150</v>
      </c>
      <c r="O24" s="7">
        <f t="shared" si="5"/>
        <v>60</v>
      </c>
      <c r="R24" s="1">
        <v>39997</v>
      </c>
      <c r="S24" t="s">
        <v>11</v>
      </c>
      <c r="T24" s="3">
        <v>0.36</v>
      </c>
      <c r="U24" s="3">
        <v>0.25</v>
      </c>
      <c r="V24" s="3">
        <v>0.11</v>
      </c>
      <c r="W24" s="3">
        <v>0.13</v>
      </c>
      <c r="X24" s="3">
        <v>0.09</v>
      </c>
      <c r="Y24" s="3">
        <v>0.06</v>
      </c>
    </row>
    <row r="25" spans="1:25" ht="12.75">
      <c r="A25" s="1">
        <v>39995</v>
      </c>
      <c r="B25" s="3" t="s">
        <v>10</v>
      </c>
      <c r="C25" s="3">
        <v>0.36</v>
      </c>
      <c r="D25" s="3">
        <v>0.21</v>
      </c>
      <c r="E25" s="3">
        <v>0.12</v>
      </c>
      <c r="F25" s="3">
        <v>0.15</v>
      </c>
      <c r="G25" s="3">
        <v>0.11</v>
      </c>
      <c r="H25" s="3">
        <v>0.05</v>
      </c>
      <c r="I25" s="4">
        <v>2500</v>
      </c>
      <c r="J25" s="7">
        <f t="shared" si="0"/>
        <v>900</v>
      </c>
      <c r="K25" s="7">
        <f t="shared" si="1"/>
        <v>525</v>
      </c>
      <c r="L25" s="7">
        <f t="shared" si="2"/>
        <v>300</v>
      </c>
      <c r="M25" s="7">
        <f t="shared" si="3"/>
        <v>375</v>
      </c>
      <c r="N25" s="7">
        <f t="shared" si="4"/>
        <v>275</v>
      </c>
      <c r="O25" s="7">
        <f t="shared" si="5"/>
        <v>125</v>
      </c>
      <c r="R25" s="1">
        <v>40018</v>
      </c>
      <c r="S25" t="s">
        <v>11</v>
      </c>
      <c r="T25" s="3">
        <v>0.36</v>
      </c>
      <c r="U25" s="3">
        <v>0.24</v>
      </c>
      <c r="V25" s="3">
        <v>0.11</v>
      </c>
      <c r="W25" s="3">
        <v>0.14</v>
      </c>
      <c r="X25" s="3">
        <v>0.09</v>
      </c>
      <c r="Y25" s="3">
        <v>0.06</v>
      </c>
    </row>
    <row r="26" spans="1:25" ht="12.75">
      <c r="A26" s="1">
        <v>39994</v>
      </c>
      <c r="B26" t="s">
        <v>9</v>
      </c>
      <c r="C26" s="3">
        <v>0.35</v>
      </c>
      <c r="D26" s="3">
        <v>0.24</v>
      </c>
      <c r="E26" s="3">
        <v>0.12</v>
      </c>
      <c r="F26" s="3">
        <v>0.14</v>
      </c>
      <c r="G26" s="3">
        <v>0.11</v>
      </c>
      <c r="H26" s="3">
        <v>0.04</v>
      </c>
      <c r="I26" s="4">
        <v>3200</v>
      </c>
      <c r="J26" s="7">
        <f t="shared" si="0"/>
        <v>1120</v>
      </c>
      <c r="K26" s="7">
        <f t="shared" si="1"/>
        <v>768</v>
      </c>
      <c r="L26" s="7">
        <f t="shared" si="2"/>
        <v>384</v>
      </c>
      <c r="M26" s="7">
        <f t="shared" si="3"/>
        <v>448.00000000000006</v>
      </c>
      <c r="N26" s="7">
        <f t="shared" si="4"/>
        <v>352</v>
      </c>
      <c r="O26" s="7">
        <f t="shared" si="5"/>
        <v>128</v>
      </c>
      <c r="R26" s="1">
        <v>40032</v>
      </c>
      <c r="S26" t="s">
        <v>11</v>
      </c>
      <c r="T26" s="3">
        <v>0.36</v>
      </c>
      <c r="U26" s="3">
        <v>0.23</v>
      </c>
      <c r="V26" s="3">
        <v>0.12</v>
      </c>
      <c r="W26" s="3">
        <v>0.14</v>
      </c>
      <c r="X26" s="3">
        <v>0.09</v>
      </c>
      <c r="Y26" s="3">
        <v>0.06</v>
      </c>
    </row>
    <row r="27" spans="1:25" ht="12.75">
      <c r="A27" s="1">
        <v>39990</v>
      </c>
      <c r="B27" t="s">
        <v>13</v>
      </c>
      <c r="C27" s="3">
        <v>0.35</v>
      </c>
      <c r="D27" s="3">
        <v>0.24</v>
      </c>
      <c r="E27" s="3">
        <v>0.13</v>
      </c>
      <c r="F27" s="3">
        <v>0.15</v>
      </c>
      <c r="G27" s="3">
        <v>0.09</v>
      </c>
      <c r="H27" s="3">
        <v>0.04</v>
      </c>
      <c r="I27" s="4">
        <v>1000</v>
      </c>
      <c r="J27" s="7">
        <f t="shared" si="0"/>
        <v>350</v>
      </c>
      <c r="K27" s="7">
        <f t="shared" si="1"/>
        <v>240</v>
      </c>
      <c r="L27" s="7">
        <f t="shared" si="2"/>
        <v>130</v>
      </c>
      <c r="M27" s="7">
        <f t="shared" si="3"/>
        <v>150</v>
      </c>
      <c r="N27" s="7">
        <f t="shared" si="4"/>
        <v>90</v>
      </c>
      <c r="O27" s="7">
        <f t="shared" si="5"/>
        <v>40</v>
      </c>
      <c r="R27" s="1">
        <v>39967</v>
      </c>
      <c r="S27" s="2" t="s">
        <v>9</v>
      </c>
      <c r="T27" s="2">
        <v>0.34</v>
      </c>
      <c r="U27" s="2">
        <v>0.26</v>
      </c>
      <c r="V27" s="2">
        <v>0.11</v>
      </c>
      <c r="W27" s="2">
        <v>0.14</v>
      </c>
      <c r="X27" s="2">
        <v>0.11</v>
      </c>
      <c r="Y27" s="2">
        <v>0.04</v>
      </c>
    </row>
    <row r="28" spans="1:25" ht="12.75">
      <c r="A28" s="1">
        <v>39988</v>
      </c>
      <c r="B28" t="s">
        <v>10</v>
      </c>
      <c r="C28" s="3">
        <v>0.36</v>
      </c>
      <c r="D28" s="3">
        <v>0.22</v>
      </c>
      <c r="E28" s="3">
        <v>0.12</v>
      </c>
      <c r="F28" s="3">
        <v>0.15</v>
      </c>
      <c r="G28" s="3">
        <v>0.1</v>
      </c>
      <c r="H28" s="3">
        <v>0.05</v>
      </c>
      <c r="I28" s="4">
        <v>2500</v>
      </c>
      <c r="J28" s="7">
        <f t="shared" si="0"/>
        <v>900</v>
      </c>
      <c r="K28" s="7">
        <f t="shared" si="1"/>
        <v>550</v>
      </c>
      <c r="L28" s="7">
        <f t="shared" si="2"/>
        <v>300</v>
      </c>
      <c r="M28" s="7">
        <f t="shared" si="3"/>
        <v>375</v>
      </c>
      <c r="N28" s="7">
        <f t="shared" si="4"/>
        <v>250</v>
      </c>
      <c r="O28" s="7">
        <f t="shared" si="5"/>
        <v>125</v>
      </c>
      <c r="R28" s="1">
        <v>39974</v>
      </c>
      <c r="S28" t="s">
        <v>9</v>
      </c>
      <c r="T28" s="3">
        <v>0.35</v>
      </c>
      <c r="U28" s="3">
        <v>0.25</v>
      </c>
      <c r="V28" s="3">
        <v>0.12</v>
      </c>
      <c r="W28" s="3">
        <v>0.14</v>
      </c>
      <c r="X28" s="3">
        <v>0.1</v>
      </c>
      <c r="Y28" s="3">
        <v>0.04</v>
      </c>
    </row>
    <row r="29" spans="1:25" ht="12.75">
      <c r="A29" s="1">
        <v>39987</v>
      </c>
      <c r="B29" s="3" t="s">
        <v>9</v>
      </c>
      <c r="C29" s="3">
        <v>0.36</v>
      </c>
      <c r="D29" s="3">
        <v>0.24</v>
      </c>
      <c r="E29" s="3">
        <v>0.11</v>
      </c>
      <c r="F29" s="3">
        <v>0.14</v>
      </c>
      <c r="G29" s="3">
        <v>0.11</v>
      </c>
      <c r="H29" s="3">
        <v>0.04</v>
      </c>
      <c r="I29" s="4">
        <v>4100</v>
      </c>
      <c r="J29" s="7">
        <f t="shared" si="0"/>
        <v>1476</v>
      </c>
      <c r="K29" s="7">
        <f t="shared" si="1"/>
        <v>984</v>
      </c>
      <c r="L29" s="7">
        <f t="shared" si="2"/>
        <v>451</v>
      </c>
      <c r="M29" s="7">
        <f t="shared" si="3"/>
        <v>574</v>
      </c>
      <c r="N29" s="7">
        <f t="shared" si="4"/>
        <v>451</v>
      </c>
      <c r="O29" s="7">
        <f t="shared" si="5"/>
        <v>164</v>
      </c>
      <c r="R29" s="1">
        <v>39981</v>
      </c>
      <c r="S29" t="s">
        <v>9</v>
      </c>
      <c r="T29" s="3">
        <v>0.35</v>
      </c>
      <c r="U29" s="3">
        <v>0.26</v>
      </c>
      <c r="V29" s="3">
        <v>0.12</v>
      </c>
      <c r="W29" s="3">
        <v>0.14</v>
      </c>
      <c r="X29" s="3">
        <v>0.1</v>
      </c>
      <c r="Y29" s="3">
        <v>0.03</v>
      </c>
    </row>
    <row r="30" spans="1:25" ht="12.75">
      <c r="A30" s="1">
        <v>39982</v>
      </c>
      <c r="B30" t="s">
        <v>12</v>
      </c>
      <c r="C30" s="3">
        <v>0.36</v>
      </c>
      <c r="D30" s="3">
        <v>0.25</v>
      </c>
      <c r="E30" s="3">
        <v>0.11</v>
      </c>
      <c r="F30" s="3">
        <v>0.14</v>
      </c>
      <c r="G30" s="3">
        <v>0.1</v>
      </c>
      <c r="H30" s="3">
        <v>0.04</v>
      </c>
      <c r="I30" s="4">
        <v>1000</v>
      </c>
      <c r="J30" s="7">
        <f t="shared" si="0"/>
        <v>360</v>
      </c>
      <c r="K30" s="7">
        <f t="shared" si="1"/>
        <v>250</v>
      </c>
      <c r="L30" s="7">
        <f t="shared" si="2"/>
        <v>110</v>
      </c>
      <c r="M30" s="7">
        <f t="shared" si="3"/>
        <v>140</v>
      </c>
      <c r="N30" s="7">
        <f t="shared" si="4"/>
        <v>100</v>
      </c>
      <c r="O30" s="7">
        <f t="shared" si="5"/>
        <v>40</v>
      </c>
      <c r="R30" s="1">
        <v>39987</v>
      </c>
      <c r="S30" s="3" t="s">
        <v>9</v>
      </c>
      <c r="T30" s="3">
        <v>0.36</v>
      </c>
      <c r="U30" s="3">
        <v>0.24</v>
      </c>
      <c r="V30" s="3">
        <v>0.11</v>
      </c>
      <c r="W30" s="3">
        <v>0.14</v>
      </c>
      <c r="X30" s="3">
        <v>0.11</v>
      </c>
      <c r="Y30" s="3">
        <v>0.04</v>
      </c>
    </row>
    <row r="31" spans="1:25" ht="12.75">
      <c r="A31" s="1">
        <v>39981</v>
      </c>
      <c r="B31" t="s">
        <v>9</v>
      </c>
      <c r="C31" s="3">
        <v>0.35</v>
      </c>
      <c r="D31" s="3">
        <v>0.26</v>
      </c>
      <c r="E31" s="3">
        <v>0.12</v>
      </c>
      <c r="F31" s="3">
        <v>0.14</v>
      </c>
      <c r="G31" s="3">
        <v>0.1</v>
      </c>
      <c r="H31" s="3">
        <v>0.03</v>
      </c>
      <c r="I31" s="4">
        <v>3700</v>
      </c>
      <c r="J31" s="7">
        <f t="shared" si="0"/>
        <v>1295</v>
      </c>
      <c r="K31" s="7">
        <f t="shared" si="1"/>
        <v>962</v>
      </c>
      <c r="L31" s="7">
        <f t="shared" si="2"/>
        <v>444</v>
      </c>
      <c r="M31" s="7">
        <f t="shared" si="3"/>
        <v>518</v>
      </c>
      <c r="N31" s="7">
        <f t="shared" si="4"/>
        <v>370</v>
      </c>
      <c r="O31" s="7">
        <f t="shared" si="5"/>
        <v>111</v>
      </c>
      <c r="R31" s="1">
        <v>39994</v>
      </c>
      <c r="S31" t="s">
        <v>9</v>
      </c>
      <c r="T31" s="3">
        <v>0.35</v>
      </c>
      <c r="U31" s="3">
        <v>0.24</v>
      </c>
      <c r="V31" s="3">
        <v>0.12</v>
      </c>
      <c r="W31" s="3">
        <v>0.14</v>
      </c>
      <c r="X31" s="3">
        <v>0.11</v>
      </c>
      <c r="Y31" s="3">
        <v>0.04</v>
      </c>
    </row>
    <row r="32" spans="1:25" ht="12.75">
      <c r="A32" s="1">
        <v>39981</v>
      </c>
      <c r="B32" t="s">
        <v>10</v>
      </c>
      <c r="C32" s="3">
        <v>0.35</v>
      </c>
      <c r="D32" s="3">
        <v>0.21</v>
      </c>
      <c r="E32" s="3">
        <v>0.13</v>
      </c>
      <c r="F32" s="3">
        <v>0.15</v>
      </c>
      <c r="G32" s="3">
        <v>0.11</v>
      </c>
      <c r="H32" s="3">
        <v>0.05</v>
      </c>
      <c r="I32" s="4">
        <v>2500</v>
      </c>
      <c r="J32" s="7">
        <f t="shared" si="0"/>
        <v>875</v>
      </c>
      <c r="K32" s="7">
        <f t="shared" si="1"/>
        <v>525</v>
      </c>
      <c r="L32" s="7">
        <f t="shared" si="2"/>
        <v>325</v>
      </c>
      <c r="M32" s="7">
        <f t="shared" si="3"/>
        <v>375</v>
      </c>
      <c r="N32" s="7">
        <f t="shared" si="4"/>
        <v>275</v>
      </c>
      <c r="O32" s="7">
        <f t="shared" si="5"/>
        <v>125</v>
      </c>
      <c r="R32" s="1">
        <v>40003</v>
      </c>
      <c r="S32" t="s">
        <v>9</v>
      </c>
      <c r="T32" s="3">
        <v>0.36</v>
      </c>
      <c r="U32" s="3">
        <v>0.24</v>
      </c>
      <c r="V32" s="3">
        <v>0.11</v>
      </c>
      <c r="W32" s="3">
        <v>0.14</v>
      </c>
      <c r="X32" s="3">
        <v>0.11</v>
      </c>
      <c r="Y32" s="3">
        <v>0.04</v>
      </c>
    </row>
    <row r="33" spans="1:25" ht="12.75">
      <c r="A33" s="1">
        <v>39980</v>
      </c>
      <c r="B33" t="s">
        <v>8</v>
      </c>
      <c r="C33" s="2">
        <v>0.36</v>
      </c>
      <c r="D33" s="2">
        <v>0.245</v>
      </c>
      <c r="E33" s="2">
        <v>0.115</v>
      </c>
      <c r="F33" s="2">
        <v>0.145</v>
      </c>
      <c r="G33" s="2">
        <v>0.095</v>
      </c>
      <c r="H33" s="2">
        <v>0.04</v>
      </c>
      <c r="I33" s="4">
        <v>2000</v>
      </c>
      <c r="J33" s="7">
        <f>$I33*C33</f>
        <v>720</v>
      </c>
      <c r="K33" s="7">
        <f t="shared" si="1"/>
        <v>490</v>
      </c>
      <c r="L33" s="7">
        <f t="shared" si="2"/>
        <v>230</v>
      </c>
      <c r="M33" s="7">
        <f t="shared" si="3"/>
        <v>290</v>
      </c>
      <c r="N33" s="7">
        <f t="shared" si="4"/>
        <v>190</v>
      </c>
      <c r="O33" s="7">
        <f t="shared" si="5"/>
        <v>80</v>
      </c>
      <c r="R33" s="1">
        <v>40009</v>
      </c>
      <c r="S33" t="s">
        <v>9</v>
      </c>
      <c r="T33" s="3">
        <v>0.36</v>
      </c>
      <c r="U33" s="3">
        <v>0.23</v>
      </c>
      <c r="V33" s="3">
        <v>0.12</v>
      </c>
      <c r="W33" s="3">
        <v>0.13</v>
      </c>
      <c r="X33" s="3">
        <v>0.11</v>
      </c>
      <c r="Y33" s="3">
        <v>0.05</v>
      </c>
    </row>
    <row r="34" spans="1:25" ht="12.75">
      <c r="A34" s="1">
        <v>39976</v>
      </c>
      <c r="B34" t="s">
        <v>11</v>
      </c>
      <c r="C34" s="3">
        <v>0.37</v>
      </c>
      <c r="D34" s="3">
        <v>0.25</v>
      </c>
      <c r="E34" s="3">
        <v>0.11</v>
      </c>
      <c r="F34" s="3">
        <v>0.13</v>
      </c>
      <c r="G34" s="3">
        <v>0.08</v>
      </c>
      <c r="H34" s="3">
        <v>0.06</v>
      </c>
      <c r="I34" s="4">
        <v>1300</v>
      </c>
      <c r="J34" s="7">
        <f t="shared" si="0"/>
        <v>481</v>
      </c>
      <c r="K34" s="7">
        <f t="shared" si="1"/>
        <v>325</v>
      </c>
      <c r="L34" s="7">
        <f t="shared" si="2"/>
        <v>143</v>
      </c>
      <c r="M34" s="7">
        <f t="shared" si="3"/>
        <v>169</v>
      </c>
      <c r="N34" s="7">
        <f t="shared" si="4"/>
        <v>104</v>
      </c>
      <c r="O34" s="7">
        <f t="shared" si="5"/>
        <v>78</v>
      </c>
      <c r="R34" s="1">
        <v>40016</v>
      </c>
      <c r="S34" t="s">
        <v>9</v>
      </c>
      <c r="T34" s="3">
        <v>0.36</v>
      </c>
      <c r="U34" s="3">
        <v>0.23</v>
      </c>
      <c r="V34" s="3">
        <v>0.11</v>
      </c>
      <c r="W34" s="3">
        <v>0.14</v>
      </c>
      <c r="X34" s="3">
        <v>0.12</v>
      </c>
      <c r="Y34" s="3">
        <v>0.04</v>
      </c>
    </row>
    <row r="35" spans="1:25" ht="12.75">
      <c r="A35" s="1">
        <v>39975</v>
      </c>
      <c r="B35" t="s">
        <v>13</v>
      </c>
      <c r="C35" s="3">
        <v>0.36</v>
      </c>
      <c r="D35" s="3">
        <v>0.25</v>
      </c>
      <c r="E35" s="3">
        <v>0.13</v>
      </c>
      <c r="F35" s="3">
        <v>0.14</v>
      </c>
      <c r="G35" s="3">
        <v>0.09</v>
      </c>
      <c r="H35" s="3">
        <v>0.03</v>
      </c>
      <c r="I35" s="4">
        <v>1500</v>
      </c>
      <c r="J35" s="7">
        <f t="shared" si="0"/>
        <v>540</v>
      </c>
      <c r="K35" s="7">
        <f t="shared" si="1"/>
        <v>375</v>
      </c>
      <c r="L35" s="7">
        <f t="shared" si="2"/>
        <v>195</v>
      </c>
      <c r="M35" s="7">
        <f t="shared" si="3"/>
        <v>210.00000000000003</v>
      </c>
      <c r="N35" s="7">
        <f t="shared" si="4"/>
        <v>135</v>
      </c>
      <c r="O35" s="7">
        <f t="shared" si="5"/>
        <v>45</v>
      </c>
      <c r="R35" s="1">
        <v>40023</v>
      </c>
      <c r="S35" t="s">
        <v>9</v>
      </c>
      <c r="T35" s="3">
        <v>0.35</v>
      </c>
      <c r="U35" s="3">
        <v>0.24</v>
      </c>
      <c r="V35" s="3">
        <v>0.11</v>
      </c>
      <c r="W35" s="3">
        <v>0.15</v>
      </c>
      <c r="X35" s="3">
        <v>0.11</v>
      </c>
      <c r="Y35" s="3">
        <v>0.04</v>
      </c>
    </row>
    <row r="36" spans="1:25" ht="12.75">
      <c r="A36" s="1">
        <v>39974</v>
      </c>
      <c r="B36" t="s">
        <v>9</v>
      </c>
      <c r="C36" s="3">
        <v>0.35</v>
      </c>
      <c r="D36" s="3">
        <v>0.25</v>
      </c>
      <c r="E36" s="3">
        <v>0.12</v>
      </c>
      <c r="F36" s="3">
        <v>0.14</v>
      </c>
      <c r="G36" s="3">
        <v>0.1</v>
      </c>
      <c r="H36" s="3">
        <v>0.04</v>
      </c>
      <c r="I36" s="4">
        <v>4100</v>
      </c>
      <c r="J36" s="7">
        <f t="shared" si="0"/>
        <v>1435</v>
      </c>
      <c r="K36" s="7">
        <f t="shared" si="1"/>
        <v>1025</v>
      </c>
      <c r="L36" s="7">
        <f t="shared" si="2"/>
        <v>492</v>
      </c>
      <c r="M36" s="7">
        <f t="shared" si="3"/>
        <v>574</v>
      </c>
      <c r="N36" s="7">
        <f t="shared" si="4"/>
        <v>410</v>
      </c>
      <c r="O36" s="7">
        <f t="shared" si="5"/>
        <v>164</v>
      </c>
      <c r="R36" s="1">
        <v>40030</v>
      </c>
      <c r="S36" t="s">
        <v>9</v>
      </c>
      <c r="T36" s="3">
        <v>0.35</v>
      </c>
      <c r="U36" s="3">
        <v>0.23</v>
      </c>
      <c r="V36" s="3">
        <v>0.12</v>
      </c>
      <c r="W36" s="3">
        <v>0.15</v>
      </c>
      <c r="X36" s="3">
        <v>0.11</v>
      </c>
      <c r="Y36" s="3">
        <v>0.04</v>
      </c>
    </row>
    <row r="37" spans="1:25" ht="12.75">
      <c r="A37" s="1">
        <v>39973</v>
      </c>
      <c r="B37" t="s">
        <v>10</v>
      </c>
      <c r="C37" s="3">
        <v>0.36</v>
      </c>
      <c r="D37" s="3">
        <v>0.24</v>
      </c>
      <c r="E37" s="3">
        <v>0.11</v>
      </c>
      <c r="F37" s="3">
        <v>0.14</v>
      </c>
      <c r="G37" s="3">
        <v>0.1</v>
      </c>
      <c r="H37" s="3">
        <v>0.05</v>
      </c>
      <c r="I37" s="4">
        <v>2500</v>
      </c>
      <c r="J37" s="7">
        <f t="shared" si="0"/>
        <v>900</v>
      </c>
      <c r="K37" s="7">
        <f t="shared" si="1"/>
        <v>600</v>
      </c>
      <c r="L37" s="7">
        <f t="shared" si="2"/>
        <v>275</v>
      </c>
      <c r="M37" s="7">
        <f t="shared" si="3"/>
        <v>350.00000000000006</v>
      </c>
      <c r="N37" s="7">
        <f t="shared" si="4"/>
        <v>250</v>
      </c>
      <c r="O37" s="7">
        <f t="shared" si="5"/>
        <v>125</v>
      </c>
      <c r="R37" s="1">
        <v>40037</v>
      </c>
      <c r="S37" t="s">
        <v>9</v>
      </c>
      <c r="T37" s="3">
        <v>0.35</v>
      </c>
      <c r="U37" s="3">
        <v>0.24</v>
      </c>
      <c r="V37" s="3">
        <v>0.12</v>
      </c>
      <c r="W37" s="3">
        <v>0.14</v>
      </c>
      <c r="X37" s="3">
        <v>0.11</v>
      </c>
      <c r="Y37" s="3">
        <v>0.04</v>
      </c>
    </row>
    <row r="38" spans="1:25" ht="12.75">
      <c r="A38" s="1">
        <v>39967</v>
      </c>
      <c r="B38" s="2" t="s">
        <v>9</v>
      </c>
      <c r="C38" s="2">
        <v>0.34</v>
      </c>
      <c r="D38" s="2">
        <v>0.26</v>
      </c>
      <c r="E38" s="2">
        <v>0.11</v>
      </c>
      <c r="F38" s="2">
        <v>0.14</v>
      </c>
      <c r="G38" s="2">
        <v>0.11</v>
      </c>
      <c r="H38" s="2">
        <v>0.04</v>
      </c>
      <c r="I38" s="4">
        <v>3200</v>
      </c>
      <c r="J38" s="7">
        <f t="shared" si="0"/>
        <v>1088</v>
      </c>
      <c r="K38" s="7">
        <f t="shared" si="1"/>
        <v>832</v>
      </c>
      <c r="L38" s="7">
        <f t="shared" si="2"/>
        <v>352</v>
      </c>
      <c r="M38" s="7">
        <f t="shared" si="3"/>
        <v>448.00000000000006</v>
      </c>
      <c r="N38" s="7">
        <f t="shared" si="4"/>
        <v>352</v>
      </c>
      <c r="O38" s="7">
        <f t="shared" si="5"/>
        <v>128</v>
      </c>
      <c r="R38" s="1">
        <v>39980</v>
      </c>
      <c r="S38" t="s">
        <v>8</v>
      </c>
      <c r="T38" s="2">
        <v>0.36</v>
      </c>
      <c r="U38" s="2">
        <v>0.245</v>
      </c>
      <c r="V38" s="2">
        <v>0.115</v>
      </c>
      <c r="W38" s="2">
        <v>0.145</v>
      </c>
      <c r="X38" s="2">
        <v>0.095</v>
      </c>
      <c r="Y38" s="2">
        <v>0.04</v>
      </c>
    </row>
    <row r="39" spans="1:25" ht="12.75">
      <c r="A39" s="1">
        <v>39967</v>
      </c>
      <c r="B39" t="s">
        <v>10</v>
      </c>
      <c r="C39" s="3">
        <v>0.35</v>
      </c>
      <c r="D39" s="3">
        <v>0.24</v>
      </c>
      <c r="E39" s="3">
        <v>0.11</v>
      </c>
      <c r="F39" s="3">
        <v>0.15</v>
      </c>
      <c r="G39" s="3">
        <v>0.1</v>
      </c>
      <c r="H39" s="3">
        <v>0.05</v>
      </c>
      <c r="I39" s="4">
        <v>2500</v>
      </c>
      <c r="J39" s="7">
        <f t="shared" si="0"/>
        <v>875</v>
      </c>
      <c r="K39" s="7">
        <f t="shared" si="1"/>
        <v>600</v>
      </c>
      <c r="L39" s="7">
        <f t="shared" si="2"/>
        <v>275</v>
      </c>
      <c r="M39" s="7">
        <f t="shared" si="3"/>
        <v>375</v>
      </c>
      <c r="N39" s="7">
        <f t="shared" si="4"/>
        <v>250</v>
      </c>
      <c r="O39" s="7">
        <f t="shared" si="5"/>
        <v>125</v>
      </c>
      <c r="R39" s="1">
        <v>40015</v>
      </c>
      <c r="S39" t="s">
        <v>8</v>
      </c>
      <c r="T39" s="2">
        <v>0.365</v>
      </c>
      <c r="U39" s="2">
        <v>0.24</v>
      </c>
      <c r="V39" s="2">
        <v>0.12</v>
      </c>
      <c r="W39" s="2">
        <v>0.135</v>
      </c>
      <c r="X39" s="2">
        <v>0.1</v>
      </c>
      <c r="Y39" s="2">
        <v>0.04</v>
      </c>
    </row>
    <row r="41" spans="10:23" ht="12.75">
      <c r="J41" s="5" t="str">
        <f>J2</f>
        <v>CDU/CSU gew</v>
      </c>
      <c r="K41" s="5" t="str">
        <f>K2</f>
        <v>SPD gew</v>
      </c>
      <c r="L41" s="5" t="str">
        <f>L2</f>
        <v>GRÜNE gew</v>
      </c>
      <c r="M41" s="5" t="str">
        <f>M2</f>
        <v>FDP gew</v>
      </c>
      <c r="N41" s="5" t="str">
        <f>N2</f>
        <v>LINKE gew</v>
      </c>
      <c r="O41" s="5" t="str">
        <f>O2</f>
        <v>Sonstige gew</v>
      </c>
      <c r="R41" s="5" t="s">
        <v>2</v>
      </c>
      <c r="S41" s="5" t="s">
        <v>3</v>
      </c>
      <c r="T41" s="5" t="s">
        <v>32</v>
      </c>
      <c r="U41" s="5" t="s">
        <v>4</v>
      </c>
      <c r="V41" s="5" t="s">
        <v>33</v>
      </c>
      <c r="W41" s="5" t="s">
        <v>7</v>
      </c>
    </row>
    <row r="42" spans="1:23" ht="12.75">
      <c r="A42" t="s">
        <v>21</v>
      </c>
      <c r="J42" s="7">
        <f>J3+J4+J5</f>
        <v>2615</v>
      </c>
      <c r="K42" s="7">
        <f>K3+K4+K5</f>
        <v>1633</v>
      </c>
      <c r="L42" s="7">
        <f>L3+L4+L5</f>
        <v>864</v>
      </c>
      <c r="M42" s="7">
        <f>M3+M4+M5</f>
        <v>993</v>
      </c>
      <c r="N42" s="7">
        <f>N3+N4+N5</f>
        <v>772</v>
      </c>
      <c r="O42" s="7">
        <f>O3+O4+O5</f>
        <v>323</v>
      </c>
      <c r="P42" s="7">
        <f>SUM(J42:O42)</f>
        <v>7200</v>
      </c>
      <c r="Q42" s="9" t="str">
        <f>A42</f>
        <v>10.-16.8.</v>
      </c>
      <c r="R42" s="8">
        <f>J42/$P42</f>
        <v>0.36319444444444443</v>
      </c>
      <c r="S42" s="8">
        <f aca="true" t="shared" si="6" ref="S42:W52">K42/$P42</f>
        <v>0.22680555555555557</v>
      </c>
      <c r="T42" s="8">
        <f t="shared" si="6"/>
        <v>0.12</v>
      </c>
      <c r="U42" s="8">
        <f t="shared" si="6"/>
        <v>0.13791666666666666</v>
      </c>
      <c r="V42" s="8">
        <f t="shared" si="6"/>
        <v>0.10722222222222222</v>
      </c>
      <c r="W42" s="8">
        <f t="shared" si="6"/>
        <v>0.04486111111111111</v>
      </c>
    </row>
    <row r="43" spans="1:23" ht="12.75">
      <c r="A43" t="s">
        <v>22</v>
      </c>
      <c r="J43" s="7">
        <f>J6+J7+J8+J9</f>
        <v>2687</v>
      </c>
      <c r="K43" s="7">
        <f>K6+K7+K8+K9</f>
        <v>1650</v>
      </c>
      <c r="L43" s="7">
        <f>L6+L7+L8+L9</f>
        <v>940</v>
      </c>
      <c r="M43" s="7">
        <f>M6+M7+M8+M9</f>
        <v>1103</v>
      </c>
      <c r="N43" s="7">
        <f>N6+N7+N8+N9</f>
        <v>786</v>
      </c>
      <c r="O43" s="7">
        <f>O6+O7+O8+O9</f>
        <v>334</v>
      </c>
      <c r="P43" s="7">
        <f aca="true" t="shared" si="7" ref="P43:P52">SUM(J43:O43)</f>
        <v>7500</v>
      </c>
      <c r="Q43" s="9" t="str">
        <f aca="true" t="shared" si="8" ref="Q43:Q52">A43</f>
        <v>3.-9.8.</v>
      </c>
      <c r="R43" s="8">
        <f aca="true" t="shared" si="9" ref="R43:R52">J43/$P43</f>
        <v>0.3582666666666667</v>
      </c>
      <c r="S43" s="8">
        <f t="shared" si="6"/>
        <v>0.22</v>
      </c>
      <c r="T43" s="8">
        <f t="shared" si="6"/>
        <v>0.12533333333333332</v>
      </c>
      <c r="U43" s="8">
        <f t="shared" si="6"/>
        <v>0.14706666666666668</v>
      </c>
      <c r="V43" s="8">
        <f t="shared" si="6"/>
        <v>0.1048</v>
      </c>
      <c r="W43" s="8">
        <f t="shared" si="6"/>
        <v>0.044533333333333334</v>
      </c>
    </row>
    <row r="44" spans="1:23" ht="12.75">
      <c r="A44" t="s">
        <v>23</v>
      </c>
      <c r="J44" s="7">
        <f>J12+J11+J10</f>
        <v>2290</v>
      </c>
      <c r="K44" s="7">
        <f>K12+K11+K10</f>
        <v>1487</v>
      </c>
      <c r="L44" s="7">
        <f>L12+L11+L10</f>
        <v>738</v>
      </c>
      <c r="M44" s="7">
        <f>M12+M11+M10</f>
        <v>885</v>
      </c>
      <c r="N44" s="7">
        <f>N12+N11+N10</f>
        <v>633</v>
      </c>
      <c r="O44" s="7">
        <f>O12+O11+O10</f>
        <v>267</v>
      </c>
      <c r="P44" s="7">
        <f t="shared" si="7"/>
        <v>6300</v>
      </c>
      <c r="Q44" s="9" t="str">
        <f t="shared" si="8"/>
        <v>27.7.-2.8.</v>
      </c>
      <c r="R44" s="8">
        <f t="shared" si="9"/>
        <v>0.3634920634920635</v>
      </c>
      <c r="S44" s="8">
        <f t="shared" si="6"/>
        <v>0.23603174603174604</v>
      </c>
      <c r="T44" s="8">
        <f t="shared" si="6"/>
        <v>0.11714285714285715</v>
      </c>
      <c r="U44" s="8">
        <f t="shared" si="6"/>
        <v>0.14047619047619048</v>
      </c>
      <c r="V44" s="8">
        <f t="shared" si="6"/>
        <v>0.10047619047619048</v>
      </c>
      <c r="W44" s="8">
        <f t="shared" si="6"/>
        <v>0.04238095238095238</v>
      </c>
    </row>
    <row r="45" spans="1:23" ht="12.75">
      <c r="A45" t="s">
        <v>24</v>
      </c>
      <c r="J45" s="7">
        <f>J16+J14+J15+J13</f>
        <v>3141</v>
      </c>
      <c r="K45" s="7">
        <f>K16+K14+K15+K13</f>
        <v>2031</v>
      </c>
      <c r="L45" s="7">
        <f>L16+L14+L15+L13</f>
        <v>1000</v>
      </c>
      <c r="M45" s="7">
        <f>M16+M14+M15+M13</f>
        <v>1209.0000000000002</v>
      </c>
      <c r="N45" s="7">
        <f>N16+N14+N15+N13</f>
        <v>922</v>
      </c>
      <c r="O45" s="7">
        <f>O16+O14+O15+O13</f>
        <v>397</v>
      </c>
      <c r="P45" s="7">
        <f t="shared" si="7"/>
        <v>8700</v>
      </c>
      <c r="Q45" s="9" t="str">
        <f t="shared" si="8"/>
        <v>20.-26.7.</v>
      </c>
      <c r="R45" s="8">
        <f t="shared" si="9"/>
        <v>0.3610344827586207</v>
      </c>
      <c r="S45" s="8">
        <f t="shared" si="6"/>
        <v>0.23344827586206895</v>
      </c>
      <c r="T45" s="8">
        <f t="shared" si="6"/>
        <v>0.11494252873563218</v>
      </c>
      <c r="U45" s="8">
        <f t="shared" si="6"/>
        <v>0.13896551724137934</v>
      </c>
      <c r="V45" s="8">
        <f t="shared" si="6"/>
        <v>0.10597701149425287</v>
      </c>
      <c r="W45" s="8">
        <f t="shared" si="6"/>
        <v>0.04563218390804598</v>
      </c>
    </row>
    <row r="46" spans="1:23" ht="12.75">
      <c r="A46" t="s">
        <v>25</v>
      </c>
      <c r="J46" s="7">
        <f>J20+J19+J18+J17</f>
        <v>3132</v>
      </c>
      <c r="K46" s="7">
        <f>K20+K19+K18+K17</f>
        <v>2011</v>
      </c>
      <c r="L46" s="7">
        <f>L20+L19+L18+L17</f>
        <v>1064</v>
      </c>
      <c r="M46" s="7">
        <f>M20+M19+M18+M17</f>
        <v>1176</v>
      </c>
      <c r="N46" s="7">
        <f>N20+N19+N18+N17</f>
        <v>902</v>
      </c>
      <c r="O46" s="7">
        <f>O20+O19+O18+O17</f>
        <v>415</v>
      </c>
      <c r="P46" s="7">
        <f t="shared" si="7"/>
        <v>8700</v>
      </c>
      <c r="Q46" s="9" t="str">
        <f t="shared" si="8"/>
        <v>13.-19.7.</v>
      </c>
      <c r="R46" s="8">
        <f t="shared" si="9"/>
        <v>0.36</v>
      </c>
      <c r="S46" s="8">
        <f t="shared" si="6"/>
        <v>0.23114942528735632</v>
      </c>
      <c r="T46" s="8">
        <f t="shared" si="6"/>
        <v>0.12229885057471264</v>
      </c>
      <c r="U46" s="8">
        <f t="shared" si="6"/>
        <v>0.13517241379310344</v>
      </c>
      <c r="V46" s="8">
        <f t="shared" si="6"/>
        <v>0.10367816091954023</v>
      </c>
      <c r="W46" s="8">
        <f t="shared" si="6"/>
        <v>0.04770114942528736</v>
      </c>
    </row>
    <row r="47" spans="1:23" ht="12.75">
      <c r="A47" t="s">
        <v>26</v>
      </c>
      <c r="J47" s="7">
        <f>J22+J21</f>
        <v>2077</v>
      </c>
      <c r="K47" s="7">
        <f>K22+K21</f>
        <v>1293</v>
      </c>
      <c r="L47" s="7">
        <f>L22+L21</f>
        <v>677</v>
      </c>
      <c r="M47" s="7">
        <f>M22+M21</f>
        <v>823</v>
      </c>
      <c r="N47" s="7">
        <f>N22+N21</f>
        <v>577</v>
      </c>
      <c r="O47" s="7">
        <f>O22+O21</f>
        <v>253</v>
      </c>
      <c r="P47" s="7">
        <f t="shared" si="7"/>
        <v>5700</v>
      </c>
      <c r="Q47" s="9" t="str">
        <f t="shared" si="8"/>
        <v>6.-12.7.</v>
      </c>
      <c r="R47" s="8">
        <f t="shared" si="9"/>
        <v>0.3643859649122807</v>
      </c>
      <c r="S47" s="8">
        <f t="shared" si="6"/>
        <v>0.2268421052631579</v>
      </c>
      <c r="T47" s="8">
        <f t="shared" si="6"/>
        <v>0.1187719298245614</v>
      </c>
      <c r="U47" s="8">
        <f t="shared" si="6"/>
        <v>0.1443859649122807</v>
      </c>
      <c r="V47" s="8">
        <f t="shared" si="6"/>
        <v>0.1012280701754386</v>
      </c>
      <c r="W47" s="8">
        <f t="shared" si="6"/>
        <v>0.0443859649122807</v>
      </c>
    </row>
    <row r="48" spans="1:23" ht="12.75">
      <c r="A48" t="s">
        <v>27</v>
      </c>
      <c r="J48" s="7">
        <f>J26+J25+J24+J23</f>
        <v>2977</v>
      </c>
      <c r="K48" s="7">
        <f>K26+K25+K24+K23</f>
        <v>1938</v>
      </c>
      <c r="L48" s="7">
        <f>L26+L25+L24+L23</f>
        <v>1011</v>
      </c>
      <c r="M48" s="7">
        <f>M26+M25+M24+M23</f>
        <v>1204</v>
      </c>
      <c r="N48" s="7">
        <f>N26+N25+N24+N23</f>
        <v>885</v>
      </c>
      <c r="O48" s="7">
        <f>O26+O25+O24+O23</f>
        <v>385</v>
      </c>
      <c r="P48" s="7">
        <f t="shared" si="7"/>
        <v>8400</v>
      </c>
      <c r="Q48" s="9" t="str">
        <f t="shared" si="8"/>
        <v>29.6-5.7.</v>
      </c>
      <c r="R48" s="8">
        <f t="shared" si="9"/>
        <v>0.3544047619047619</v>
      </c>
      <c r="S48" s="8">
        <f t="shared" si="6"/>
        <v>0.2307142857142857</v>
      </c>
      <c r="T48" s="8">
        <f t="shared" si="6"/>
        <v>0.12035714285714286</v>
      </c>
      <c r="U48" s="8">
        <f t="shared" si="6"/>
        <v>0.14333333333333334</v>
      </c>
      <c r="V48" s="8">
        <f t="shared" si="6"/>
        <v>0.10535714285714286</v>
      </c>
      <c r="W48" s="8">
        <f t="shared" si="6"/>
        <v>0.04583333333333333</v>
      </c>
    </row>
    <row r="49" spans="1:23" ht="12.75">
      <c r="A49" t="s">
        <v>28</v>
      </c>
      <c r="J49" s="7">
        <f>J27+J28+J29</f>
        <v>2726</v>
      </c>
      <c r="K49" s="7">
        <f>K27+K28+K29</f>
        <v>1774</v>
      </c>
      <c r="L49" s="7">
        <f>L27+L28+L29</f>
        <v>881</v>
      </c>
      <c r="M49" s="7">
        <f>M27+M28+M29</f>
        <v>1099</v>
      </c>
      <c r="N49" s="7">
        <f>N27+N28+N29</f>
        <v>791</v>
      </c>
      <c r="O49" s="7">
        <f>O27+O28+O29</f>
        <v>329</v>
      </c>
      <c r="P49" s="7">
        <f t="shared" si="7"/>
        <v>7600</v>
      </c>
      <c r="Q49" s="9" t="str">
        <f t="shared" si="8"/>
        <v>22.-28.6.</v>
      </c>
      <c r="R49" s="8">
        <f t="shared" si="9"/>
        <v>0.35868421052631577</v>
      </c>
      <c r="S49" s="8">
        <f t="shared" si="6"/>
        <v>0.23342105263157895</v>
      </c>
      <c r="T49" s="8">
        <f t="shared" si="6"/>
        <v>0.11592105263157895</v>
      </c>
      <c r="U49" s="8">
        <f t="shared" si="6"/>
        <v>0.14460526315789474</v>
      </c>
      <c r="V49" s="8">
        <f t="shared" si="6"/>
        <v>0.10407894736842105</v>
      </c>
      <c r="W49" s="8">
        <f t="shared" si="6"/>
        <v>0.043289473684210523</v>
      </c>
    </row>
    <row r="50" spans="1:23" ht="12.75">
      <c r="A50" t="s">
        <v>29</v>
      </c>
      <c r="J50" s="7">
        <f>J30+J31+J32+J33</f>
        <v>3250</v>
      </c>
      <c r="K50" s="7">
        <f>K30+K31+K32+K33</f>
        <v>2227</v>
      </c>
      <c r="L50" s="7">
        <f>L30+L31+L32+L33</f>
        <v>1109</v>
      </c>
      <c r="M50" s="7">
        <f>M30+M31+M32+M33</f>
        <v>1323</v>
      </c>
      <c r="N50" s="7">
        <f>N30+N31+N32+N33</f>
        <v>935</v>
      </c>
      <c r="O50" s="7">
        <f>O30+O31+O32+O33</f>
        <v>356</v>
      </c>
      <c r="P50" s="7">
        <f t="shared" si="7"/>
        <v>9200</v>
      </c>
      <c r="Q50" s="9" t="str">
        <f t="shared" si="8"/>
        <v>15.-21.6.</v>
      </c>
      <c r="R50" s="8">
        <f t="shared" si="9"/>
        <v>0.3532608695652174</v>
      </c>
      <c r="S50" s="8">
        <f t="shared" si="6"/>
        <v>0.24206521739130435</v>
      </c>
      <c r="T50" s="8">
        <f t="shared" si="6"/>
        <v>0.12054347826086957</v>
      </c>
      <c r="U50" s="8">
        <f t="shared" si="6"/>
        <v>0.14380434782608695</v>
      </c>
      <c r="V50" s="8">
        <f t="shared" si="6"/>
        <v>0.10163043478260869</v>
      </c>
      <c r="W50" s="8">
        <f t="shared" si="6"/>
        <v>0.03869565217391304</v>
      </c>
    </row>
    <row r="51" spans="1:23" ht="12.75">
      <c r="A51" t="s">
        <v>30</v>
      </c>
      <c r="J51" s="7">
        <f>J34+J35+J36+J37</f>
        <v>3356</v>
      </c>
      <c r="K51" s="7">
        <f>K34+K35+K36+K37</f>
        <v>2325</v>
      </c>
      <c r="L51" s="7">
        <f>L34+L35+L36+L37</f>
        <v>1105</v>
      </c>
      <c r="M51" s="7">
        <f>M34+M35+M36+M37</f>
        <v>1303</v>
      </c>
      <c r="N51" s="7">
        <f>N34+N35+N36+N37</f>
        <v>899</v>
      </c>
      <c r="O51" s="7">
        <f>O34+O35+O36+O37</f>
        <v>412</v>
      </c>
      <c r="P51" s="7">
        <f t="shared" si="7"/>
        <v>9400</v>
      </c>
      <c r="Q51" s="9" t="str">
        <f t="shared" si="8"/>
        <v>8.-14.6.</v>
      </c>
      <c r="R51" s="8">
        <f t="shared" si="9"/>
        <v>0.3570212765957447</v>
      </c>
      <c r="S51" s="8">
        <f t="shared" si="6"/>
        <v>0.2473404255319149</v>
      </c>
      <c r="T51" s="8">
        <f t="shared" si="6"/>
        <v>0.1175531914893617</v>
      </c>
      <c r="U51" s="8">
        <f t="shared" si="6"/>
        <v>0.13861702127659575</v>
      </c>
      <c r="V51" s="8">
        <f t="shared" si="6"/>
        <v>0.09563829787234042</v>
      </c>
      <c r="W51" s="8">
        <f t="shared" si="6"/>
        <v>0.04382978723404255</v>
      </c>
    </row>
    <row r="52" spans="1:23" ht="12.75">
      <c r="A52" t="s">
        <v>31</v>
      </c>
      <c r="J52" s="7">
        <f>J38+J39</f>
        <v>1963</v>
      </c>
      <c r="K52" s="7">
        <f>K38+K39</f>
        <v>1432</v>
      </c>
      <c r="L52" s="7">
        <f>L38+L39</f>
        <v>627</v>
      </c>
      <c r="M52" s="7">
        <f>M38+M39</f>
        <v>823</v>
      </c>
      <c r="N52" s="7">
        <f>N38+N39</f>
        <v>602</v>
      </c>
      <c r="O52" s="7">
        <f>O38+O39</f>
        <v>253</v>
      </c>
      <c r="P52" s="7">
        <f t="shared" si="7"/>
        <v>5700</v>
      </c>
      <c r="Q52" s="9" t="str">
        <f t="shared" si="8"/>
        <v>1.-7.6.</v>
      </c>
      <c r="R52" s="8">
        <f t="shared" si="9"/>
        <v>0.3443859649122807</v>
      </c>
      <c r="S52" s="8">
        <f t="shared" si="6"/>
        <v>0.2512280701754386</v>
      </c>
      <c r="T52" s="8">
        <f t="shared" si="6"/>
        <v>0.11</v>
      </c>
      <c r="U52" s="8">
        <f t="shared" si="6"/>
        <v>0.1443859649122807</v>
      </c>
      <c r="V52" s="8">
        <f t="shared" si="6"/>
        <v>0.1056140350877193</v>
      </c>
      <c r="W52" s="8">
        <f t="shared" si="6"/>
        <v>0.0443859649122807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till we *)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 Westermayer</dc:creator>
  <cp:keywords/>
  <dc:description/>
  <cp:lastModifiedBy>Till Westermayer</cp:lastModifiedBy>
  <dcterms:created xsi:type="dcterms:W3CDTF">2009-08-14T09:52:29Z</dcterms:created>
  <dcterms:modified xsi:type="dcterms:W3CDTF">2009-08-14T10:34:10Z</dcterms:modified>
  <cp:category/>
  <cp:version/>
  <cp:contentType/>
  <cp:contentStatus/>
</cp:coreProperties>
</file>